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migbr.sharepoint.com/sites/PREE-Geral/Documentos Compartilhados/PR-EE/CHAMADA PÚBLICA/CPP AGRO/01 - EDITAL/02 - EDITAL/DOCUMENTOS ELABORAÇÃO/REVISÃO 01/"/>
    </mc:Choice>
  </mc:AlternateContent>
  <xr:revisionPtr revIDLastSave="2" documentId="13_ncr:1_{5266C2E6-7478-41A0-B740-6A52C6667F45}" xr6:coauthVersionLast="47" xr6:coauthVersionMax="47" xr10:uidLastSave="{6E40434C-0E62-4954-98F9-2E200C4D5995}"/>
  <bookViews>
    <workbookView xWindow="-120" yWindow="-120" windowWidth="25440" windowHeight="15270" tabRatio="921" activeTab="1" xr2:uid="{00000000-000D-0000-FFFF-FFFF00000000}"/>
  </bookViews>
  <sheets>
    <sheet name="Dados Proponente" sheetId="9" r:id="rId1"/>
    <sheet name="Memória de Cálculo RCB" sheetId="32" r:id="rId2"/>
    <sheet name="Custos por Categoria Contábil" sheetId="21" r:id="rId3"/>
    <sheet name="Cronograma Físico" sheetId="23" r:id="rId4"/>
    <sheet name="Cronograma Financeiro" sheetId="24" r:id="rId5"/>
    <sheet name="Detalham.Custos-Contrapartida" sheetId="30" r:id="rId6"/>
  </sheets>
  <externalReferences>
    <externalReference r:id="rId7"/>
  </externalReferences>
  <definedNames>
    <definedName name="_xlnm._FilterDatabase" localSheetId="1" hidden="1">'Memória de Cálculo RCB'!$A$3:$N$154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2" l="1"/>
  <c r="H4" i="32"/>
  <c r="I4" i="32"/>
  <c r="F5" i="32"/>
  <c r="H5" i="32"/>
  <c r="I5" i="32"/>
  <c r="F6" i="32"/>
  <c r="H6" i="32"/>
  <c r="I6" i="32"/>
  <c r="I154" i="32" s="1"/>
  <c r="F7" i="32"/>
  <c r="F154" i="32" s="1"/>
  <c r="H7" i="32"/>
  <c r="I7" i="32"/>
  <c r="F8" i="32"/>
  <c r="H8" i="32"/>
  <c r="I8" i="32"/>
  <c r="F9" i="32"/>
  <c r="H9" i="32"/>
  <c r="I9" i="32"/>
  <c r="F10" i="32"/>
  <c r="H10" i="32"/>
  <c r="I10" i="32"/>
  <c r="F11" i="32"/>
  <c r="H11" i="32"/>
  <c r="I11" i="32"/>
  <c r="F12" i="32"/>
  <c r="H12" i="32"/>
  <c r="I12" i="32"/>
  <c r="F13" i="32"/>
  <c r="H13" i="32"/>
  <c r="I13" i="32"/>
  <c r="F14" i="32"/>
  <c r="H14" i="32"/>
  <c r="I14" i="32"/>
  <c r="F15" i="32"/>
  <c r="H15" i="32"/>
  <c r="I15" i="32"/>
  <c r="F16" i="32"/>
  <c r="H16" i="32"/>
  <c r="I16" i="32"/>
  <c r="F17" i="32"/>
  <c r="H17" i="32"/>
  <c r="I17" i="32"/>
  <c r="F18" i="32"/>
  <c r="H18" i="32"/>
  <c r="I18" i="32"/>
  <c r="F19" i="32"/>
  <c r="H19" i="32"/>
  <c r="I19" i="32"/>
  <c r="F20" i="32"/>
  <c r="H20" i="32"/>
  <c r="I20" i="32"/>
  <c r="F21" i="32"/>
  <c r="H21" i="32"/>
  <c r="I21" i="32"/>
  <c r="F22" i="32"/>
  <c r="H22" i="32"/>
  <c r="I22" i="32"/>
  <c r="F23" i="32"/>
  <c r="H23" i="32"/>
  <c r="I23" i="32"/>
  <c r="F24" i="32"/>
  <c r="H24" i="32"/>
  <c r="I24" i="32"/>
  <c r="F25" i="32"/>
  <c r="H25" i="32"/>
  <c r="I25" i="32"/>
  <c r="F26" i="32"/>
  <c r="H26" i="32"/>
  <c r="I26" i="32"/>
  <c r="F27" i="32"/>
  <c r="H27" i="32"/>
  <c r="I27" i="32"/>
  <c r="F28" i="32"/>
  <c r="H28" i="32"/>
  <c r="I28" i="32"/>
  <c r="F29" i="32"/>
  <c r="H29" i="32"/>
  <c r="I29" i="32"/>
  <c r="F30" i="32"/>
  <c r="H30" i="32"/>
  <c r="I30" i="32"/>
  <c r="F31" i="32"/>
  <c r="H31" i="32"/>
  <c r="I31" i="32"/>
  <c r="F32" i="32"/>
  <c r="H32" i="32"/>
  <c r="I32" i="32"/>
  <c r="F33" i="32"/>
  <c r="H33" i="32"/>
  <c r="I33" i="32"/>
  <c r="F34" i="32"/>
  <c r="H34" i="32"/>
  <c r="I34" i="32"/>
  <c r="F35" i="32"/>
  <c r="H35" i="32"/>
  <c r="I35" i="32"/>
  <c r="F36" i="32"/>
  <c r="H36" i="32"/>
  <c r="I36" i="32"/>
  <c r="F37" i="32"/>
  <c r="H37" i="32"/>
  <c r="I37" i="32"/>
  <c r="F38" i="32"/>
  <c r="H38" i="32"/>
  <c r="I38" i="32"/>
  <c r="F39" i="32"/>
  <c r="H39" i="32"/>
  <c r="I39" i="32"/>
  <c r="F40" i="32"/>
  <c r="H40" i="32"/>
  <c r="I40" i="32"/>
  <c r="F41" i="32"/>
  <c r="H41" i="32"/>
  <c r="I41" i="32"/>
  <c r="F42" i="32"/>
  <c r="H42" i="32"/>
  <c r="I42" i="32"/>
  <c r="F43" i="32"/>
  <c r="H43" i="32"/>
  <c r="I43" i="32"/>
  <c r="F44" i="32"/>
  <c r="H44" i="32"/>
  <c r="I44" i="32"/>
  <c r="F45" i="32"/>
  <c r="H45" i="32"/>
  <c r="I45" i="32"/>
  <c r="F46" i="32"/>
  <c r="H46" i="32"/>
  <c r="I46" i="32"/>
  <c r="F47" i="32"/>
  <c r="H47" i="32"/>
  <c r="I47" i="32"/>
  <c r="F48" i="32"/>
  <c r="H48" i="32"/>
  <c r="I48" i="32"/>
  <c r="F49" i="32"/>
  <c r="H49" i="32"/>
  <c r="I49" i="32"/>
  <c r="F50" i="32"/>
  <c r="H50" i="32"/>
  <c r="I50" i="32"/>
  <c r="F51" i="32"/>
  <c r="H51" i="32"/>
  <c r="I51" i="32"/>
  <c r="F52" i="32"/>
  <c r="H52" i="32"/>
  <c r="I52" i="32"/>
  <c r="F53" i="32"/>
  <c r="H53" i="32"/>
  <c r="I53" i="32"/>
  <c r="F54" i="32"/>
  <c r="H54" i="32"/>
  <c r="I54" i="32"/>
  <c r="F55" i="32"/>
  <c r="H55" i="32"/>
  <c r="I55" i="32"/>
  <c r="F56" i="32"/>
  <c r="H56" i="32"/>
  <c r="I56" i="32"/>
  <c r="F57" i="32"/>
  <c r="H57" i="32"/>
  <c r="I57" i="32"/>
  <c r="F58" i="32"/>
  <c r="H58" i="32"/>
  <c r="I58" i="32"/>
  <c r="F59" i="32"/>
  <c r="H59" i="32"/>
  <c r="I59" i="32"/>
  <c r="F60" i="32"/>
  <c r="H60" i="32"/>
  <c r="I60" i="32"/>
  <c r="F61" i="32"/>
  <c r="H61" i="32"/>
  <c r="I61" i="32"/>
  <c r="F62" i="32"/>
  <c r="H62" i="32"/>
  <c r="I62" i="32"/>
  <c r="F63" i="32"/>
  <c r="H63" i="32"/>
  <c r="I63" i="32"/>
  <c r="F64" i="32"/>
  <c r="H64" i="32"/>
  <c r="I64" i="32"/>
  <c r="F65" i="32"/>
  <c r="H65" i="32"/>
  <c r="I65" i="32"/>
  <c r="F66" i="32"/>
  <c r="H66" i="32"/>
  <c r="I66" i="32"/>
  <c r="F67" i="32"/>
  <c r="H67" i="32"/>
  <c r="I67" i="32"/>
  <c r="F68" i="32"/>
  <c r="H68" i="32"/>
  <c r="I68" i="32"/>
  <c r="F69" i="32"/>
  <c r="H69" i="32"/>
  <c r="I69" i="32"/>
  <c r="F70" i="32"/>
  <c r="H70" i="32"/>
  <c r="I70" i="32"/>
  <c r="F71" i="32"/>
  <c r="H71" i="32"/>
  <c r="I71" i="32"/>
  <c r="F72" i="32"/>
  <c r="H72" i="32"/>
  <c r="I72" i="32"/>
  <c r="F73" i="32"/>
  <c r="H73" i="32"/>
  <c r="I73" i="32"/>
  <c r="F74" i="32"/>
  <c r="H74" i="32"/>
  <c r="I74" i="32"/>
  <c r="F75" i="32"/>
  <c r="H75" i="32"/>
  <c r="I75" i="32"/>
  <c r="F76" i="32"/>
  <c r="H76" i="32"/>
  <c r="I76" i="32"/>
  <c r="F77" i="32"/>
  <c r="H77" i="32"/>
  <c r="I77" i="32"/>
  <c r="F78" i="32"/>
  <c r="H78" i="32"/>
  <c r="I78" i="32"/>
  <c r="F79" i="32"/>
  <c r="H79" i="32"/>
  <c r="I79" i="32"/>
  <c r="F80" i="32"/>
  <c r="H80" i="32"/>
  <c r="I80" i="32"/>
  <c r="F81" i="32"/>
  <c r="H81" i="32"/>
  <c r="I81" i="32"/>
  <c r="F82" i="32"/>
  <c r="H82" i="32"/>
  <c r="I82" i="32"/>
  <c r="F83" i="32"/>
  <c r="H83" i="32"/>
  <c r="I83" i="32"/>
  <c r="F84" i="32"/>
  <c r="H84" i="32"/>
  <c r="I84" i="32"/>
  <c r="F85" i="32"/>
  <c r="H85" i="32"/>
  <c r="I85" i="32"/>
  <c r="F86" i="32"/>
  <c r="H86" i="32"/>
  <c r="I86" i="32"/>
  <c r="F87" i="32"/>
  <c r="H87" i="32"/>
  <c r="I87" i="32"/>
  <c r="F88" i="32"/>
  <c r="H88" i="32"/>
  <c r="I88" i="32"/>
  <c r="F89" i="32"/>
  <c r="H89" i="32"/>
  <c r="I89" i="32"/>
  <c r="F90" i="32"/>
  <c r="H90" i="32"/>
  <c r="I90" i="32"/>
  <c r="F91" i="32"/>
  <c r="H91" i="32"/>
  <c r="I91" i="32"/>
  <c r="F92" i="32"/>
  <c r="H92" i="32"/>
  <c r="I92" i="32"/>
  <c r="F93" i="32"/>
  <c r="H93" i="32"/>
  <c r="I93" i="32"/>
  <c r="F94" i="32"/>
  <c r="H94" i="32"/>
  <c r="I94" i="32"/>
  <c r="F95" i="32"/>
  <c r="H95" i="32"/>
  <c r="I95" i="32"/>
  <c r="F96" i="32"/>
  <c r="H96" i="32"/>
  <c r="I96" i="32"/>
  <c r="F97" i="32"/>
  <c r="H97" i="32"/>
  <c r="I97" i="32"/>
  <c r="F98" i="32"/>
  <c r="H98" i="32"/>
  <c r="I98" i="32"/>
  <c r="F99" i="32"/>
  <c r="H99" i="32"/>
  <c r="I99" i="32"/>
  <c r="F100" i="32"/>
  <c r="H100" i="32"/>
  <c r="I100" i="32"/>
  <c r="F101" i="32"/>
  <c r="H101" i="32"/>
  <c r="I101" i="32"/>
  <c r="F102" i="32"/>
  <c r="H102" i="32"/>
  <c r="I102" i="32"/>
  <c r="F103" i="32"/>
  <c r="H103" i="32"/>
  <c r="I103" i="32"/>
  <c r="F104" i="32"/>
  <c r="H104" i="32"/>
  <c r="I104" i="32"/>
  <c r="F105" i="32"/>
  <c r="H105" i="32"/>
  <c r="I105" i="32"/>
  <c r="F106" i="32"/>
  <c r="H106" i="32"/>
  <c r="I106" i="32"/>
  <c r="F107" i="32"/>
  <c r="H107" i="32"/>
  <c r="I107" i="32"/>
  <c r="F108" i="32"/>
  <c r="H108" i="32"/>
  <c r="I108" i="32"/>
  <c r="F109" i="32"/>
  <c r="H109" i="32"/>
  <c r="I109" i="32"/>
  <c r="F110" i="32"/>
  <c r="H110" i="32"/>
  <c r="I110" i="32"/>
  <c r="F111" i="32"/>
  <c r="H111" i="32"/>
  <c r="I111" i="32"/>
  <c r="F112" i="32"/>
  <c r="H112" i="32"/>
  <c r="I112" i="32"/>
  <c r="F113" i="32"/>
  <c r="H113" i="32"/>
  <c r="I113" i="32"/>
  <c r="F114" i="32"/>
  <c r="H114" i="32"/>
  <c r="I114" i="32"/>
  <c r="F115" i="32"/>
  <c r="H115" i="32"/>
  <c r="I115" i="32"/>
  <c r="F116" i="32"/>
  <c r="H116" i="32"/>
  <c r="I116" i="32"/>
  <c r="F117" i="32"/>
  <c r="H117" i="32"/>
  <c r="I117" i="32"/>
  <c r="F118" i="32"/>
  <c r="H118" i="32"/>
  <c r="I118" i="32"/>
  <c r="F119" i="32"/>
  <c r="H119" i="32"/>
  <c r="I119" i="32"/>
  <c r="F120" i="32"/>
  <c r="H120" i="32"/>
  <c r="I120" i="32"/>
  <c r="F121" i="32"/>
  <c r="H121" i="32"/>
  <c r="I121" i="32"/>
  <c r="F122" i="32"/>
  <c r="H122" i="32"/>
  <c r="I122" i="32"/>
  <c r="F123" i="32"/>
  <c r="H123" i="32"/>
  <c r="I123" i="32"/>
  <c r="F124" i="32"/>
  <c r="H124" i="32"/>
  <c r="I124" i="32"/>
  <c r="F125" i="32"/>
  <c r="H125" i="32"/>
  <c r="I125" i="32"/>
  <c r="F126" i="32"/>
  <c r="H126" i="32"/>
  <c r="I126" i="32"/>
  <c r="F127" i="32"/>
  <c r="H127" i="32"/>
  <c r="I127" i="32"/>
  <c r="F128" i="32"/>
  <c r="H128" i="32"/>
  <c r="I128" i="32"/>
  <c r="F129" i="32"/>
  <c r="H129" i="32"/>
  <c r="I129" i="32"/>
  <c r="F130" i="32"/>
  <c r="H130" i="32"/>
  <c r="I130" i="32"/>
  <c r="F131" i="32"/>
  <c r="H131" i="32"/>
  <c r="I131" i="32"/>
  <c r="F132" i="32"/>
  <c r="H132" i="32"/>
  <c r="I132" i="32"/>
  <c r="F133" i="32"/>
  <c r="H133" i="32"/>
  <c r="I133" i="32"/>
  <c r="F134" i="32"/>
  <c r="H134" i="32"/>
  <c r="I134" i="32"/>
  <c r="F135" i="32"/>
  <c r="H135" i="32"/>
  <c r="I135" i="32"/>
  <c r="F136" i="32"/>
  <c r="H136" i="32"/>
  <c r="I136" i="32"/>
  <c r="F137" i="32"/>
  <c r="H137" i="32"/>
  <c r="I137" i="32"/>
  <c r="F138" i="32"/>
  <c r="H138" i="32"/>
  <c r="I138" i="32"/>
  <c r="F139" i="32"/>
  <c r="H139" i="32"/>
  <c r="I139" i="32"/>
  <c r="F140" i="32"/>
  <c r="H140" i="32"/>
  <c r="I140" i="32"/>
  <c r="F141" i="32"/>
  <c r="H141" i="32"/>
  <c r="I141" i="32"/>
  <c r="F142" i="32"/>
  <c r="H142" i="32"/>
  <c r="I142" i="32"/>
  <c r="F143" i="32"/>
  <c r="H143" i="32"/>
  <c r="I143" i="32"/>
  <c r="F144" i="32"/>
  <c r="H144" i="32"/>
  <c r="I144" i="32"/>
  <c r="F145" i="32"/>
  <c r="H145" i="32"/>
  <c r="I145" i="32"/>
  <c r="F146" i="32"/>
  <c r="H146" i="32"/>
  <c r="I146" i="32"/>
  <c r="F147" i="32"/>
  <c r="H147" i="32"/>
  <c r="I147" i="32"/>
  <c r="F148" i="32"/>
  <c r="H148" i="32"/>
  <c r="I148" i="32"/>
  <c r="F149" i="32"/>
  <c r="H149" i="32"/>
  <c r="I149" i="32"/>
  <c r="F150" i="32"/>
  <c r="H150" i="32"/>
  <c r="I150" i="32"/>
  <c r="F151" i="32"/>
  <c r="H151" i="32"/>
  <c r="I151" i="32"/>
  <c r="F152" i="32"/>
  <c r="H152" i="32"/>
  <c r="I152" i="32"/>
  <c r="F153" i="32"/>
  <c r="H153" i="32"/>
  <c r="I153" i="32"/>
  <c r="D158" i="32"/>
  <c r="E158" i="32"/>
  <c r="E166" i="32" s="1"/>
  <c r="D159" i="32"/>
  <c r="E159" i="32"/>
  <c r="D160" i="32"/>
  <c r="E160" i="32"/>
  <c r="D161" i="32"/>
  <c r="E161" i="32"/>
  <c r="D162" i="32"/>
  <c r="E162" i="32"/>
  <c r="D163" i="32"/>
  <c r="E163" i="32"/>
  <c r="D164" i="32"/>
  <c r="E164" i="32"/>
  <c r="D165" i="32"/>
  <c r="E165" i="32"/>
  <c r="H170" i="32"/>
  <c r="H171" i="32"/>
  <c r="H172" i="32" s="1"/>
  <c r="F175" i="32"/>
  <c r="H175" i="32"/>
  <c r="F177" i="32"/>
  <c r="H177" i="32"/>
  <c r="H178" i="32"/>
  <c r="H179" i="32"/>
  <c r="D182" i="32"/>
  <c r="H182" i="32" s="1"/>
  <c r="F182" i="32"/>
  <c r="F198" i="32" s="1"/>
  <c r="H198" i="32" s="1"/>
  <c r="H201" i="32" s="1"/>
  <c r="H202" i="32" s="1"/>
  <c r="D184" i="32"/>
  <c r="H184" i="32" s="1"/>
  <c r="F184" i="32"/>
  <c r="F193" i="32" s="1"/>
  <c r="H193" i="32" s="1"/>
  <c r="D186" i="32"/>
  <c r="F186" i="32"/>
  <c r="H186" i="32"/>
  <c r="F191" i="32"/>
  <c r="H191" i="32"/>
  <c r="F200" i="32"/>
  <c r="H200" i="32"/>
  <c r="F205" i="32"/>
  <c r="H205" i="32"/>
  <c r="F214" i="32"/>
  <c r="H214" i="32"/>
  <c r="F219" i="32"/>
  <c r="H219" i="32"/>
  <c r="F228" i="32"/>
  <c r="H228" i="32"/>
  <c r="H187" i="32" l="1"/>
  <c r="H188" i="32" s="1"/>
  <c r="E167" i="32"/>
  <c r="H194" i="32"/>
  <c r="H195" i="32" s="1"/>
  <c r="F226" i="32"/>
  <c r="H226" i="32" s="1"/>
  <c r="H229" i="32" s="1"/>
  <c r="H230" i="32" s="1"/>
  <c r="F212" i="32"/>
  <c r="H212" i="32" s="1"/>
  <c r="H215" i="32" s="1"/>
  <c r="H216" i="32" s="1"/>
  <c r="F221" i="32"/>
  <c r="H221" i="32" s="1"/>
  <c r="H222" i="32" s="1"/>
  <c r="H223" i="32" s="1"/>
  <c r="F207" i="32"/>
  <c r="H207" i="32" s="1"/>
  <c r="H208" i="32" s="1"/>
  <c r="H209" i="32" s="1"/>
  <c r="E12" i="21" l="1"/>
  <c r="E13" i="21"/>
  <c r="E14" i="21"/>
  <c r="E15" i="21"/>
  <c r="E16" i="21"/>
  <c r="E11" i="21"/>
  <c r="E10" i="21"/>
  <c r="E8" i="21"/>
  <c r="E7" i="21"/>
  <c r="E6" i="21"/>
  <c r="E5" i="21"/>
  <c r="AB7" i="24"/>
  <c r="AB8" i="24"/>
  <c r="AB9" i="24"/>
  <c r="AB10" i="24"/>
  <c r="AB11" i="24"/>
  <c r="AB12" i="24"/>
  <c r="AB13" i="24"/>
  <c r="AB14" i="24"/>
  <c r="AB15" i="24"/>
  <c r="AB16" i="24"/>
  <c r="AB17" i="24"/>
  <c r="AB18" i="24"/>
  <c r="AB19" i="24"/>
  <c r="AB20" i="24"/>
  <c r="AB21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AA38" i="24"/>
  <c r="D38" i="24"/>
  <c r="D37" i="24"/>
  <c r="H17" i="21" l="1"/>
  <c r="G17" i="21"/>
  <c r="F17" i="21"/>
  <c r="D16" i="21"/>
  <c r="D15" i="21"/>
  <c r="D11" i="21"/>
  <c r="D10" i="21"/>
  <c r="D6" i="21"/>
  <c r="D5" i="21"/>
  <c r="D8" i="21"/>
  <c r="AB6" i="24" l="1"/>
  <c r="AB38" i="24" s="1"/>
  <c r="AB5" i="24"/>
  <c r="AB37" i="24" s="1"/>
  <c r="D14" i="21"/>
  <c r="D12" i="21"/>
  <c r="D13" i="21"/>
  <c r="D7" i="21"/>
  <c r="D17" i="21" s="1"/>
  <c r="E17" i="21" l="1"/>
</calcChain>
</file>

<file path=xl/sharedStrings.xml><?xml version="1.0" encoding="utf-8"?>
<sst xmlns="http://schemas.openxmlformats.org/spreadsheetml/2006/main" count="265" uniqueCount="102">
  <si>
    <t>Dados Empresa Executora (Proponente)</t>
  </si>
  <si>
    <t>Razão Social:</t>
  </si>
  <si>
    <t>CNPJ:</t>
  </si>
  <si>
    <t>Endereço:</t>
  </si>
  <si>
    <t>Cidade:</t>
  </si>
  <si>
    <t>Estado:</t>
  </si>
  <si>
    <t>Representante Legal:</t>
  </si>
  <si>
    <t>Telefone de Contato:</t>
  </si>
  <si>
    <t>E-mail:</t>
  </si>
  <si>
    <t>Responsável Técnico:</t>
  </si>
  <si>
    <t>Ramo de Atividade:</t>
  </si>
  <si>
    <t>Tipo de Custo</t>
  </si>
  <si>
    <t>Custos Totais</t>
  </si>
  <si>
    <t>Origem dos Recursos</t>
  </si>
  <si>
    <t>R$</t>
  </si>
  <si>
    <t>%</t>
  </si>
  <si>
    <t>Recursos PEE</t>
  </si>
  <si>
    <t>Recursos de Terceiros</t>
  </si>
  <si>
    <t>Recursos do Consumidor</t>
  </si>
  <si>
    <t>Custos Diretos</t>
  </si>
  <si>
    <t>Materiais/Equipamentos</t>
  </si>
  <si>
    <t>Previsto</t>
  </si>
  <si>
    <t>Mão de Obra Própria CEMIG</t>
  </si>
  <si>
    <t>Mão de Obra de Terceiros</t>
  </si>
  <si>
    <t>Transporte CEMIG</t>
  </si>
  <si>
    <t>Custos Indiretos</t>
  </si>
  <si>
    <t>Administração Própria CEMIG</t>
  </si>
  <si>
    <t>Marketing</t>
  </si>
  <si>
    <t>Treinamento e Capacitação</t>
  </si>
  <si>
    <t>Descarte de Materiais</t>
  </si>
  <si>
    <t>Medição &amp; Verificação</t>
  </si>
  <si>
    <t>Outros Custos Indiretos</t>
  </si>
  <si>
    <t>Auditoria Cont. e Finan. CEMIG</t>
  </si>
  <si>
    <t>TOTAL</t>
  </si>
  <si>
    <t>Nome no material:</t>
  </si>
  <si>
    <t>Tipo:</t>
  </si>
  <si>
    <t>Unidade:</t>
  </si>
  <si>
    <t>Quantidade:</t>
  </si>
  <si>
    <t>Preço por unidade:</t>
  </si>
  <si>
    <t>Preço total:</t>
  </si>
  <si>
    <t>Mão de Obra/Serviços</t>
  </si>
  <si>
    <t>Nome no serviço:</t>
  </si>
  <si>
    <t>Identificação do profissional por categoria (engenheiro, técnico, eletricista, outros)</t>
  </si>
  <si>
    <t>Quantidade (por categoria):</t>
  </si>
  <si>
    <t>Valor da hora de trabalho (com encargos):</t>
  </si>
  <si>
    <t>Número total de horas da atividade:</t>
  </si>
  <si>
    <t>Custo total:</t>
  </si>
  <si>
    <t>Outros Custos</t>
  </si>
  <si>
    <t>Nome da despesa:</t>
  </si>
  <si>
    <t>Etapas</t>
  </si>
  <si>
    <t>Meses</t>
  </si>
  <si>
    <t>Total</t>
  </si>
  <si>
    <t>Proj.</t>
  </si>
  <si>
    <t>PEE</t>
  </si>
  <si>
    <t>Prev.</t>
  </si>
  <si>
    <t>RCB</t>
  </si>
  <si>
    <t>Benefício Total</t>
  </si>
  <si>
    <t>Beneficio demanda</t>
  </si>
  <si>
    <t>Custo Unitário de Demanda (R$/kW)</t>
  </si>
  <si>
    <t>RDP (kW.ano)</t>
  </si>
  <si>
    <t>Demanda reduzida na ponta</t>
  </si>
  <si>
    <t>Benefício energia</t>
  </si>
  <si>
    <t>Custo Unitário de Energia (R$/MWh)</t>
  </si>
  <si>
    <t>EE (MWh/ano)</t>
  </si>
  <si>
    <t>Energia economizada</t>
  </si>
  <si>
    <t>Outros</t>
  </si>
  <si>
    <t>Hospitalar</t>
  </si>
  <si>
    <t>Refrigeração</t>
  </si>
  <si>
    <t>Motriz</t>
  </si>
  <si>
    <t>Condicionamento Ambiental</t>
  </si>
  <si>
    <t>Iluminação</t>
  </si>
  <si>
    <t>Custo Unitário de Energia - Consumidor (R$/MWh)</t>
  </si>
  <si>
    <t>EG (MWh/ano)</t>
  </si>
  <si>
    <t>Energia gerada</t>
  </si>
  <si>
    <t>Geral</t>
  </si>
  <si>
    <t>Custo Unitário de Demanda - Consumidor (R$/kW)</t>
  </si>
  <si>
    <t>Demanda atendida na ponta</t>
  </si>
  <si>
    <t>Energia gerada total</t>
  </si>
  <si>
    <t>Outras Fontes Incentivadas</t>
  </si>
  <si>
    <t>Fonte Incentivada</t>
  </si>
  <si>
    <t>Custo total do Projeto</t>
  </si>
  <si>
    <t>Total serviços e demais indiretos</t>
  </si>
  <si>
    <t>Auditoria</t>
  </si>
  <si>
    <t>Medição e Verificação</t>
  </si>
  <si>
    <t>Transporte</t>
  </si>
  <si>
    <t>Mão de Obra Própria</t>
  </si>
  <si>
    <t>Custo total</t>
  </si>
  <si>
    <t>Qtd</t>
  </si>
  <si>
    <t>Custo</t>
  </si>
  <si>
    <t>Descrição</t>
  </si>
  <si>
    <t>Serviços e demais custos indiretos</t>
  </si>
  <si>
    <t>Total equipamentos</t>
  </si>
  <si>
    <t>Outras fontes Incentivadas</t>
  </si>
  <si>
    <t>Usos Finais</t>
  </si>
  <si>
    <t>Custo anualizado com indiretos</t>
  </si>
  <si>
    <t>Fator rec. Capital</t>
  </si>
  <si>
    <t>Vida Útil</t>
  </si>
  <si>
    <t>Equipamento</t>
  </si>
  <si>
    <t>Uso Final</t>
  </si>
  <si>
    <t>Item</t>
  </si>
  <si>
    <t>Equipamentos</t>
  </si>
  <si>
    <t>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</si>
</sst>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#,##0_ ;\-#,##0\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891B6"/>
        <bgColor indexed="64"/>
      </patternFill>
    </fill>
    <fill>
      <patternFill patternType="solid">
        <fgColor rgb="FFD3D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rgb="FF4891B6"/>
      </left>
      <right/>
      <top/>
      <bottom style="medium">
        <color rgb="FF4891B6"/>
      </bottom>
      <diagonal/>
    </border>
    <border>
      <left style="medium">
        <color rgb="FF4891B6"/>
      </left>
      <right/>
      <top style="medium">
        <color rgb="FF4891B6"/>
      </top>
      <bottom style="medium">
        <color rgb="FF4891B6"/>
      </bottom>
      <diagonal/>
    </border>
    <border>
      <left/>
      <right style="medium">
        <color rgb="FF4891B6"/>
      </right>
      <top style="medium">
        <color rgb="FF4891B6"/>
      </top>
      <bottom style="medium">
        <color rgb="FF4891B6"/>
      </bottom>
      <diagonal/>
    </border>
    <border>
      <left/>
      <right style="medium">
        <color rgb="FF4891B6"/>
      </right>
      <top/>
      <bottom style="medium">
        <color rgb="FF4891B6"/>
      </bottom>
      <diagonal/>
    </border>
    <border>
      <left/>
      <right/>
      <top style="medium">
        <color rgb="FF4891B6"/>
      </top>
      <bottom style="medium">
        <color rgb="FF4891B6"/>
      </bottom>
      <diagonal/>
    </border>
    <border>
      <left/>
      <right/>
      <top/>
      <bottom style="medium">
        <color rgb="FF4891B6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 style="medium">
        <color rgb="FF4891B6"/>
      </left>
      <right/>
      <top style="medium">
        <color rgb="FF4891B6"/>
      </top>
      <bottom/>
      <diagonal/>
    </border>
    <border>
      <left/>
      <right/>
      <top style="medium">
        <color rgb="FF4891B6"/>
      </top>
      <bottom/>
      <diagonal/>
    </border>
    <border>
      <left/>
      <right style="medium">
        <color rgb="FF4891B6"/>
      </right>
      <top style="medium">
        <color rgb="FF4891B6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medium">
        <color theme="4"/>
      </bottom>
      <diagonal/>
    </border>
    <border>
      <left/>
      <right style="thick">
        <color theme="4"/>
      </right>
      <top style="thick">
        <color theme="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/>
      <right style="thick">
        <color theme="4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thick">
        <color theme="4"/>
      </left>
      <right/>
      <top/>
      <bottom style="medium">
        <color theme="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64">
    <xf numFmtId="0" fontId="0" fillId="0" borderId="0" xfId="0"/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0" fontId="7" fillId="3" borderId="10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7" fontId="7" fillId="0" borderId="7" xfId="0" applyNumberFormat="1" applyFont="1" applyBorder="1" applyAlignment="1">
      <alignment horizontal="center" vertical="center" wrapText="1"/>
    </xf>
    <xf numFmtId="165" fontId="7" fillId="0" borderId="7" xfId="1" applyNumberFormat="1" applyFont="1" applyFill="1" applyBorder="1" applyAlignment="1">
      <alignment horizontal="center" vertical="center"/>
    </xf>
    <xf numFmtId="166" fontId="8" fillId="0" borderId="7" xfId="2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44" fontId="7" fillId="5" borderId="19" xfId="2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7" fontId="7" fillId="0" borderId="0" xfId="0" applyNumberFormat="1" applyFont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/>
    </xf>
    <xf numFmtId="166" fontId="8" fillId="0" borderId="0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44" fontId="7" fillId="5" borderId="21" xfId="2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2" fontId="8" fillId="5" borderId="22" xfId="0" applyNumberFormat="1" applyFont="1" applyFill="1" applyBorder="1" applyAlignment="1">
      <alignment horizontal="center" vertical="center"/>
    </xf>
    <xf numFmtId="44" fontId="7" fillId="5" borderId="22" xfId="0" applyNumberFormat="1" applyFont="1" applyFill="1" applyBorder="1" applyAlignment="1">
      <alignment horizontal="center" vertical="center" wrapText="1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166" fontId="8" fillId="5" borderId="22" xfId="2" applyNumberFormat="1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44" fontId="7" fillId="0" borderId="21" xfId="2" applyFont="1" applyFill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7" fontId="7" fillId="0" borderId="22" xfId="0" applyNumberFormat="1" applyFont="1" applyBorder="1" applyAlignment="1">
      <alignment horizontal="center" vertical="center" wrapText="1"/>
    </xf>
    <xf numFmtId="165" fontId="7" fillId="0" borderId="22" xfId="1" applyNumberFormat="1" applyFont="1" applyFill="1" applyBorder="1" applyAlignment="1">
      <alignment horizontal="center" vertical="center"/>
    </xf>
    <xf numFmtId="166" fontId="8" fillId="0" borderId="22" xfId="2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166" fontId="7" fillId="5" borderId="17" xfId="0" applyNumberFormat="1" applyFont="1" applyFill="1" applyBorder="1" applyAlignment="1">
      <alignment vertical="center"/>
    </xf>
    <xf numFmtId="2" fontId="7" fillId="5" borderId="22" xfId="0" applyNumberFormat="1" applyFont="1" applyFill="1" applyBorder="1" applyAlignment="1">
      <alignment horizontal="center" vertical="center"/>
    </xf>
    <xf numFmtId="2" fontId="8" fillId="4" borderId="22" xfId="0" applyNumberFormat="1" applyFont="1" applyFill="1" applyBorder="1" applyAlignment="1" applyProtection="1">
      <alignment horizontal="center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44" fontId="7" fillId="5" borderId="27" xfId="2" applyFont="1" applyFill="1" applyBorder="1"/>
    <xf numFmtId="0" fontId="7" fillId="5" borderId="7" xfId="0" applyFont="1" applyFill="1" applyBorder="1" applyAlignment="1">
      <alignment horizontal="center"/>
    </xf>
    <xf numFmtId="44" fontId="7" fillId="5" borderId="21" xfId="2" applyFont="1" applyFill="1" applyBorder="1"/>
    <xf numFmtId="0" fontId="7" fillId="5" borderId="22" xfId="0" applyFont="1" applyFill="1" applyBorder="1" applyAlignment="1">
      <alignment horizontal="center"/>
    </xf>
    <xf numFmtId="44" fontId="7" fillId="0" borderId="21" xfId="2" applyFont="1" applyBorder="1"/>
    <xf numFmtId="0" fontId="7" fillId="4" borderId="22" xfId="0" applyFont="1" applyFill="1" applyBorder="1" applyAlignment="1">
      <alignment horizontal="center"/>
    </xf>
    <xf numFmtId="44" fontId="7" fillId="0" borderId="22" xfId="2" applyFont="1" applyBorder="1" applyProtection="1">
      <protection locked="0"/>
    </xf>
    <xf numFmtId="0" fontId="7" fillId="0" borderId="22" xfId="0" applyFont="1" applyBorder="1"/>
    <xf numFmtId="0" fontId="7" fillId="0" borderId="23" xfId="0" applyFont="1" applyBorder="1" applyAlignment="1">
      <alignment horizontal="center"/>
    </xf>
    <xf numFmtId="44" fontId="7" fillId="5" borderId="22" xfId="2" applyFont="1" applyFill="1" applyBorder="1" applyProtection="1">
      <protection locked="0"/>
    </xf>
    <xf numFmtId="0" fontId="7" fillId="5" borderId="22" xfId="0" applyFont="1" applyFill="1" applyBorder="1"/>
    <xf numFmtId="0" fontId="7" fillId="5" borderId="23" xfId="0" applyFont="1" applyFill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2" fontId="0" fillId="0" borderId="0" xfId="0" applyNumberFormat="1"/>
    <xf numFmtId="9" fontId="13" fillId="0" borderId="0" xfId="0" applyNumberFormat="1" applyFont="1" applyAlignment="1">
      <alignment horizontal="center" vertical="center"/>
    </xf>
    <xf numFmtId="44" fontId="7" fillId="5" borderId="22" xfId="2" applyFont="1" applyFill="1" applyBorder="1" applyAlignment="1">
      <alignment horizontal="center" vertical="center"/>
    </xf>
    <xf numFmtId="44" fontId="7" fillId="5" borderId="22" xfId="2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44" fontId="7" fillId="4" borderId="21" xfId="2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2" fontId="7" fillId="4" borderId="22" xfId="0" applyNumberFormat="1" applyFont="1" applyFill="1" applyBorder="1" applyAlignment="1" applyProtection="1">
      <alignment horizontal="center" vertical="center" wrapText="1"/>
      <protection locked="0"/>
    </xf>
    <xf numFmtId="44" fontId="7" fillId="4" borderId="22" xfId="2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 wrapText="1"/>
      <protection locked="0"/>
    </xf>
    <xf numFmtId="44" fontId="7" fillId="0" borderId="22" xfId="2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2" fontId="7" fillId="5" borderId="22" xfId="0" applyNumberFormat="1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center" vertical="center"/>
      <protection locked="0"/>
    </xf>
    <xf numFmtId="44" fontId="7" fillId="5" borderId="22" xfId="2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44" fontId="7" fillId="0" borderId="22" xfId="2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0" borderId="20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right"/>
    </xf>
    <xf numFmtId="0" fontId="7" fillId="5" borderId="22" xfId="0" applyFont="1" applyFill="1" applyBorder="1" applyAlignment="1">
      <alignment horizontal="right"/>
    </xf>
    <xf numFmtId="0" fontId="7" fillId="5" borderId="12" xfId="0" applyFont="1" applyFill="1" applyBorder="1" applyAlignment="1">
      <alignment horizontal="right"/>
    </xf>
    <xf numFmtId="0" fontId="7" fillId="5" borderId="7" xfId="0" applyFont="1" applyFill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D3DFEF"/>
      <color rgb="FF4891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o.costa/Documents/C&#225;lculo_Per&#237;odos_RC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iliar"/>
      <sheetName val="Tarifas"/>
      <sheetName val="RCB - Diagnóstico - Projeto"/>
      <sheetName val="RCB - Linha de Base - PEE"/>
      <sheetName val="RCB - Linha de Base - Projeto"/>
      <sheetName val="RCB - Determinação - PEE"/>
      <sheetName val="RCB - Determinação - Projeto"/>
    </sheetNames>
    <sheetDataSet>
      <sheetData sheetId="0"/>
      <sheetData sheetId="1">
        <row r="5">
          <cell r="E5" t="str">
            <v/>
          </cell>
          <cell r="F5" t="str">
            <v/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B1:C16"/>
  <sheetViews>
    <sheetView showGridLines="0" zoomScale="90" zoomScaleNormal="90" workbookViewId="0">
      <selection activeCell="B2" sqref="B2:C14"/>
    </sheetView>
  </sheetViews>
  <sheetFormatPr defaultRowHeight="15" x14ac:dyDescent="0.25"/>
  <cols>
    <col min="2" max="2" width="28.7109375" customWidth="1"/>
    <col min="3" max="3" width="64.28515625" customWidth="1"/>
  </cols>
  <sheetData>
    <row r="1" spans="2:3" ht="15.75" thickBot="1" x14ac:dyDescent="0.3"/>
    <row r="2" spans="2:3" ht="19.899999999999999" customHeight="1" thickBot="1" x14ac:dyDescent="0.3">
      <c r="B2" s="120" t="s">
        <v>0</v>
      </c>
      <c r="C2" s="121"/>
    </row>
    <row r="3" spans="2:3" ht="18" customHeight="1" thickBot="1" x14ac:dyDescent="0.3">
      <c r="B3" s="3" t="s">
        <v>1</v>
      </c>
      <c r="C3" s="1"/>
    </row>
    <row r="4" spans="2:3" ht="18" customHeight="1" thickBot="1" x14ac:dyDescent="0.3">
      <c r="B4" s="4" t="s">
        <v>2</v>
      </c>
      <c r="C4" s="2"/>
    </row>
    <row r="5" spans="2:3" ht="18" customHeight="1" thickBot="1" x14ac:dyDescent="0.3">
      <c r="B5" s="3" t="s">
        <v>3</v>
      </c>
      <c r="C5" s="1"/>
    </row>
    <row r="6" spans="2:3" ht="18" customHeight="1" thickBot="1" x14ac:dyDescent="0.3">
      <c r="B6" s="4" t="s">
        <v>4</v>
      </c>
      <c r="C6" s="2"/>
    </row>
    <row r="7" spans="2:3" ht="18" customHeight="1" thickBot="1" x14ac:dyDescent="0.3">
      <c r="B7" s="3" t="s">
        <v>5</v>
      </c>
      <c r="C7" s="1"/>
    </row>
    <row r="8" spans="2:3" ht="18" customHeight="1" thickBot="1" x14ac:dyDescent="0.3">
      <c r="B8" s="4" t="s">
        <v>6</v>
      </c>
      <c r="C8" s="2"/>
    </row>
    <row r="9" spans="2:3" ht="18" customHeight="1" thickBot="1" x14ac:dyDescent="0.3">
      <c r="B9" s="3" t="s">
        <v>7</v>
      </c>
      <c r="C9" s="1"/>
    </row>
    <row r="10" spans="2:3" ht="18" customHeight="1" thickBot="1" x14ac:dyDescent="0.3">
      <c r="B10" s="4" t="s">
        <v>8</v>
      </c>
      <c r="C10" s="2"/>
    </row>
    <row r="11" spans="2:3" ht="18" customHeight="1" thickBot="1" x14ac:dyDescent="0.3">
      <c r="B11" s="3" t="s">
        <v>9</v>
      </c>
      <c r="C11" s="1"/>
    </row>
    <row r="12" spans="2:3" ht="18" customHeight="1" thickBot="1" x14ac:dyDescent="0.3">
      <c r="B12" s="4" t="s">
        <v>7</v>
      </c>
      <c r="C12" s="2"/>
    </row>
    <row r="13" spans="2:3" ht="18" customHeight="1" thickBot="1" x14ac:dyDescent="0.3">
      <c r="B13" s="3" t="s">
        <v>8</v>
      </c>
      <c r="C13" s="1"/>
    </row>
    <row r="14" spans="2:3" ht="18" customHeight="1" thickBot="1" x14ac:dyDescent="0.3">
      <c r="B14" s="4" t="s">
        <v>10</v>
      </c>
      <c r="C14" s="2"/>
    </row>
    <row r="15" spans="2:3" ht="18" customHeight="1" x14ac:dyDescent="0.25"/>
    <row r="16" spans="2:3" ht="18" customHeight="1" x14ac:dyDescent="0.25"/>
  </sheetData>
  <mergeCells count="1">
    <mergeCell ref="B2:C2"/>
  </mergeCells>
  <pageMargins left="0.511811024" right="0.511811024" top="0.78740157499999996" bottom="0.78740157499999996" header="0.31496062000000002" footer="0.31496062000000002"/>
  <headerFooter>
    <oddFooter>&amp;R_x000D_&amp;1#&amp;"Calibri"&amp;10&amp;K000000 Classificação: Direcionado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F015-11CF-481F-BA02-7A995ED871DF}">
  <sheetPr>
    <tabColor theme="0" tint="-0.34998626667073579"/>
  </sheetPr>
  <dimension ref="A1:L231"/>
  <sheetViews>
    <sheetView showGridLines="0" tabSelected="1" zoomScale="80" zoomScaleNormal="80" workbookViewId="0">
      <selection sqref="A1:XFD1"/>
    </sheetView>
  </sheetViews>
  <sheetFormatPr defaultColWidth="9.140625" defaultRowHeight="15" outlineLevelRow="1" x14ac:dyDescent="0.25"/>
  <cols>
    <col min="1" max="1" width="5.42578125" style="43" bestFit="1" customWidth="1"/>
    <col min="2" max="2" width="30.7109375" style="43" customWidth="1"/>
    <col min="3" max="3" width="60.7109375" style="43" customWidth="1"/>
    <col min="4" max="6" width="25.7109375" style="43" customWidth="1"/>
    <col min="7" max="7" width="15.7109375" style="43" customWidth="1"/>
    <col min="8" max="8" width="25.7109375" style="43" customWidth="1"/>
    <col min="9" max="9" width="25.7109375" style="42" customWidth="1"/>
    <col min="10" max="10" width="3.28515625" customWidth="1"/>
    <col min="11" max="11" width="30.7109375" customWidth="1"/>
    <col min="12" max="12" width="3.28515625" customWidth="1"/>
    <col min="13" max="13" width="16.85546875" bestFit="1" customWidth="1"/>
  </cols>
  <sheetData>
    <row r="1" spans="1:11" ht="19.899999999999999" customHeight="1" thickTop="1" thickBot="1" x14ac:dyDescent="0.3">
      <c r="A1" s="125" t="s">
        <v>101</v>
      </c>
      <c r="B1" s="126"/>
      <c r="C1" s="126"/>
      <c r="D1" s="126"/>
      <c r="E1" s="126"/>
      <c r="F1" s="126"/>
      <c r="G1" s="126"/>
      <c r="H1" s="126"/>
      <c r="I1" s="127"/>
      <c r="J1" s="119"/>
    </row>
    <row r="2" spans="1:11" ht="19.899999999999999" customHeight="1" thickTop="1" thickBot="1" x14ac:dyDescent="0.3">
      <c r="A2" s="128" t="s">
        <v>100</v>
      </c>
      <c r="B2" s="129"/>
      <c r="C2" s="129"/>
      <c r="D2" s="129"/>
      <c r="E2" s="129"/>
      <c r="F2" s="129"/>
      <c r="G2" s="129"/>
      <c r="H2" s="129"/>
      <c r="I2" s="130"/>
      <c r="J2" s="119"/>
    </row>
    <row r="3" spans="1:11" ht="40.15" customHeight="1" thickTop="1" thickBot="1" x14ac:dyDescent="0.3">
      <c r="A3" s="118" t="s">
        <v>99</v>
      </c>
      <c r="B3" s="117" t="s">
        <v>98</v>
      </c>
      <c r="C3" s="117" t="s">
        <v>97</v>
      </c>
      <c r="D3" s="117" t="s">
        <v>88</v>
      </c>
      <c r="E3" s="117" t="s">
        <v>87</v>
      </c>
      <c r="F3" s="117" t="s">
        <v>86</v>
      </c>
      <c r="G3" s="117" t="s">
        <v>96</v>
      </c>
      <c r="H3" s="117" t="s">
        <v>95</v>
      </c>
      <c r="I3" s="116" t="s">
        <v>94</v>
      </c>
      <c r="J3" s="42"/>
      <c r="K3" s="115" t="s">
        <v>93</v>
      </c>
    </row>
    <row r="4" spans="1:11" ht="19.899999999999999" customHeight="1" thickTop="1" thickBot="1" x14ac:dyDescent="0.3">
      <c r="A4" s="66">
        <v>1</v>
      </c>
      <c r="B4" s="109"/>
      <c r="C4" s="111"/>
      <c r="D4" s="110"/>
      <c r="E4" s="109"/>
      <c r="F4" s="98">
        <f t="shared" ref="F4:F35" si="0">IF(B4="",0,D4*E4)</f>
        <v>0</v>
      </c>
      <c r="G4" s="108"/>
      <c r="H4" s="100">
        <f t="shared" ref="H4:H35" si="1">IF(B4="",0,IF(G4&gt;0,PMT(0.08,G4,-1),0))</f>
        <v>0</v>
      </c>
      <c r="I4" s="60">
        <f t="shared" ref="I4:I35" si="2">IF(B4="",0,F4*($E$167/$F$154)*H4)</f>
        <v>0</v>
      </c>
      <c r="J4" s="42"/>
      <c r="K4" s="113" t="s">
        <v>79</v>
      </c>
    </row>
    <row r="5" spans="1:11" ht="19.899999999999999" customHeight="1" thickTop="1" thickBot="1" x14ac:dyDescent="0.3">
      <c r="A5" s="74">
        <v>2</v>
      </c>
      <c r="B5" s="107"/>
      <c r="C5" s="105"/>
      <c r="D5" s="106"/>
      <c r="E5" s="105"/>
      <c r="F5" s="114">
        <f t="shared" si="0"/>
        <v>0</v>
      </c>
      <c r="G5" s="103"/>
      <c r="H5" s="102">
        <f t="shared" si="1"/>
        <v>0</v>
      </c>
      <c r="I5" s="101">
        <f t="shared" si="2"/>
        <v>0</v>
      </c>
      <c r="J5" s="42"/>
      <c r="K5" s="112" t="s">
        <v>92</v>
      </c>
    </row>
    <row r="6" spans="1:11" ht="19.899999999999999" customHeight="1" thickTop="1" thickBot="1" x14ac:dyDescent="0.3">
      <c r="A6" s="66">
        <v>3</v>
      </c>
      <c r="B6" s="109"/>
      <c r="C6" s="111"/>
      <c r="D6" s="110"/>
      <c r="E6" s="109"/>
      <c r="F6" s="98">
        <f t="shared" si="0"/>
        <v>0</v>
      </c>
      <c r="G6" s="108"/>
      <c r="H6" s="100">
        <f t="shared" si="1"/>
        <v>0</v>
      </c>
      <c r="I6" s="60">
        <f t="shared" si="2"/>
        <v>0</v>
      </c>
      <c r="J6" s="42"/>
      <c r="K6" s="113" t="s">
        <v>70</v>
      </c>
    </row>
    <row r="7" spans="1:11" ht="19.899999999999999" customHeight="1" thickTop="1" thickBot="1" x14ac:dyDescent="0.3">
      <c r="A7" s="74">
        <v>4</v>
      </c>
      <c r="B7" s="107"/>
      <c r="C7" s="105"/>
      <c r="D7" s="106"/>
      <c r="E7" s="105"/>
      <c r="F7" s="114">
        <f t="shared" si="0"/>
        <v>0</v>
      </c>
      <c r="G7" s="103"/>
      <c r="H7" s="102">
        <f t="shared" si="1"/>
        <v>0</v>
      </c>
      <c r="I7" s="101">
        <f t="shared" si="2"/>
        <v>0</v>
      </c>
      <c r="J7" s="42"/>
      <c r="K7" s="112" t="s">
        <v>69</v>
      </c>
    </row>
    <row r="8" spans="1:11" ht="19.899999999999999" customHeight="1" thickTop="1" thickBot="1" x14ac:dyDescent="0.3">
      <c r="A8" s="66">
        <v>5</v>
      </c>
      <c r="B8" s="109"/>
      <c r="C8" s="111"/>
      <c r="D8" s="110"/>
      <c r="E8" s="109"/>
      <c r="F8" s="98">
        <f t="shared" si="0"/>
        <v>0</v>
      </c>
      <c r="G8" s="108"/>
      <c r="H8" s="100">
        <f t="shared" si="1"/>
        <v>0</v>
      </c>
      <c r="I8" s="60">
        <f t="shared" si="2"/>
        <v>0</v>
      </c>
      <c r="J8" s="42"/>
      <c r="K8" s="113" t="s">
        <v>68</v>
      </c>
    </row>
    <row r="9" spans="1:11" ht="19.899999999999999" customHeight="1" thickTop="1" thickBot="1" x14ac:dyDescent="0.3">
      <c r="A9" s="74">
        <v>6</v>
      </c>
      <c r="B9" s="107"/>
      <c r="C9" s="105"/>
      <c r="D9" s="106"/>
      <c r="E9" s="105"/>
      <c r="F9" s="114">
        <f t="shared" si="0"/>
        <v>0</v>
      </c>
      <c r="G9" s="103"/>
      <c r="H9" s="102">
        <f t="shared" si="1"/>
        <v>0</v>
      </c>
      <c r="I9" s="101">
        <f t="shared" si="2"/>
        <v>0</v>
      </c>
      <c r="J9" s="42"/>
      <c r="K9" s="112" t="s">
        <v>67</v>
      </c>
    </row>
    <row r="10" spans="1:11" ht="19.899999999999999" customHeight="1" thickTop="1" thickBot="1" x14ac:dyDescent="0.3">
      <c r="A10" s="66">
        <v>7</v>
      </c>
      <c r="B10" s="109"/>
      <c r="C10" s="111"/>
      <c r="D10" s="110"/>
      <c r="E10" s="109"/>
      <c r="F10" s="98">
        <f t="shared" si="0"/>
        <v>0</v>
      </c>
      <c r="G10" s="108"/>
      <c r="H10" s="100">
        <f t="shared" si="1"/>
        <v>0</v>
      </c>
      <c r="I10" s="60">
        <f t="shared" si="2"/>
        <v>0</v>
      </c>
      <c r="J10" s="42"/>
      <c r="K10" s="113" t="s">
        <v>66</v>
      </c>
    </row>
    <row r="11" spans="1:11" ht="19.899999999999999" customHeight="1" thickTop="1" thickBot="1" x14ac:dyDescent="0.3">
      <c r="A11" s="74">
        <v>8</v>
      </c>
      <c r="B11" s="107"/>
      <c r="C11" s="105"/>
      <c r="D11" s="106"/>
      <c r="E11" s="105"/>
      <c r="F11" s="104">
        <f t="shared" si="0"/>
        <v>0</v>
      </c>
      <c r="G11" s="103"/>
      <c r="H11" s="102">
        <f t="shared" si="1"/>
        <v>0</v>
      </c>
      <c r="I11" s="101">
        <f t="shared" si="2"/>
        <v>0</v>
      </c>
      <c r="J11" s="42"/>
      <c r="K11" s="112" t="s">
        <v>65</v>
      </c>
    </row>
    <row r="12" spans="1:11" ht="19.899999999999999" customHeight="1" thickBot="1" x14ac:dyDescent="0.3">
      <c r="A12" s="66">
        <v>9</v>
      </c>
      <c r="B12" s="109"/>
      <c r="C12" s="111"/>
      <c r="D12" s="110"/>
      <c r="E12" s="109"/>
      <c r="F12" s="98">
        <f t="shared" si="0"/>
        <v>0</v>
      </c>
      <c r="G12" s="108"/>
      <c r="H12" s="100">
        <f t="shared" si="1"/>
        <v>0</v>
      </c>
      <c r="I12" s="60">
        <f t="shared" si="2"/>
        <v>0</v>
      </c>
      <c r="J12" s="42"/>
    </row>
    <row r="13" spans="1:11" ht="19.899999999999999" customHeight="1" thickBot="1" x14ac:dyDescent="0.3">
      <c r="A13" s="74">
        <v>10</v>
      </c>
      <c r="B13" s="107"/>
      <c r="C13" s="105"/>
      <c r="D13" s="106"/>
      <c r="E13" s="105"/>
      <c r="F13" s="104">
        <f t="shared" si="0"/>
        <v>0</v>
      </c>
      <c r="G13" s="103"/>
      <c r="H13" s="102">
        <f t="shared" si="1"/>
        <v>0</v>
      </c>
      <c r="I13" s="101">
        <f t="shared" si="2"/>
        <v>0</v>
      </c>
      <c r="J13" s="42"/>
    </row>
    <row r="14" spans="1:11" ht="19.899999999999999" customHeight="1" thickBot="1" x14ac:dyDescent="0.3">
      <c r="A14" s="66">
        <v>11</v>
      </c>
      <c r="B14" s="109"/>
      <c r="C14" s="111"/>
      <c r="D14" s="110"/>
      <c r="E14" s="109"/>
      <c r="F14" s="98">
        <f t="shared" si="0"/>
        <v>0</v>
      </c>
      <c r="G14" s="108"/>
      <c r="H14" s="100">
        <f t="shared" si="1"/>
        <v>0</v>
      </c>
      <c r="I14" s="60">
        <f t="shared" si="2"/>
        <v>0</v>
      </c>
      <c r="J14" s="42"/>
    </row>
    <row r="15" spans="1:11" ht="19.899999999999999" customHeight="1" thickBot="1" x14ac:dyDescent="0.3">
      <c r="A15" s="74">
        <v>12</v>
      </c>
      <c r="B15" s="107"/>
      <c r="C15" s="105"/>
      <c r="D15" s="106"/>
      <c r="E15" s="105"/>
      <c r="F15" s="104">
        <f t="shared" si="0"/>
        <v>0</v>
      </c>
      <c r="G15" s="103"/>
      <c r="H15" s="102">
        <f t="shared" si="1"/>
        <v>0</v>
      </c>
      <c r="I15" s="101">
        <f t="shared" si="2"/>
        <v>0</v>
      </c>
      <c r="J15" s="42"/>
    </row>
    <row r="16" spans="1:11" ht="19.899999999999999" customHeight="1" thickBot="1" x14ac:dyDescent="0.3">
      <c r="A16" s="66">
        <v>13</v>
      </c>
      <c r="B16" s="109"/>
      <c r="C16" s="111"/>
      <c r="D16" s="110"/>
      <c r="E16" s="109"/>
      <c r="F16" s="98">
        <f t="shared" si="0"/>
        <v>0</v>
      </c>
      <c r="G16" s="108"/>
      <c r="H16" s="100">
        <f t="shared" si="1"/>
        <v>0</v>
      </c>
      <c r="I16" s="60">
        <f t="shared" si="2"/>
        <v>0</v>
      </c>
      <c r="J16" s="42"/>
    </row>
    <row r="17" spans="1:10" ht="19.899999999999999" customHeight="1" thickBot="1" x14ac:dyDescent="0.3">
      <c r="A17" s="74">
        <v>14</v>
      </c>
      <c r="B17" s="107"/>
      <c r="C17" s="105"/>
      <c r="D17" s="106"/>
      <c r="E17" s="105"/>
      <c r="F17" s="104">
        <f t="shared" si="0"/>
        <v>0</v>
      </c>
      <c r="G17" s="103"/>
      <c r="H17" s="102">
        <f t="shared" si="1"/>
        <v>0</v>
      </c>
      <c r="I17" s="101">
        <f t="shared" si="2"/>
        <v>0</v>
      </c>
      <c r="J17" s="42"/>
    </row>
    <row r="18" spans="1:10" ht="19.899999999999999" customHeight="1" thickBot="1" x14ac:dyDescent="0.3">
      <c r="A18" s="66">
        <v>15</v>
      </c>
      <c r="B18" s="109"/>
      <c r="C18" s="111"/>
      <c r="D18" s="110"/>
      <c r="E18" s="109"/>
      <c r="F18" s="98">
        <f t="shared" si="0"/>
        <v>0</v>
      </c>
      <c r="G18" s="108"/>
      <c r="H18" s="100">
        <f t="shared" si="1"/>
        <v>0</v>
      </c>
      <c r="I18" s="60">
        <f t="shared" si="2"/>
        <v>0</v>
      </c>
      <c r="J18" s="42"/>
    </row>
    <row r="19" spans="1:10" ht="19.899999999999999" customHeight="1" thickBot="1" x14ac:dyDescent="0.3">
      <c r="A19" s="74">
        <v>16</v>
      </c>
      <c r="B19" s="107"/>
      <c r="C19" s="105"/>
      <c r="D19" s="106"/>
      <c r="E19" s="105"/>
      <c r="F19" s="104">
        <f t="shared" si="0"/>
        <v>0</v>
      </c>
      <c r="G19" s="103"/>
      <c r="H19" s="102">
        <f t="shared" si="1"/>
        <v>0</v>
      </c>
      <c r="I19" s="101">
        <f t="shared" si="2"/>
        <v>0</v>
      </c>
      <c r="J19" s="42"/>
    </row>
    <row r="20" spans="1:10" ht="19.899999999999999" customHeight="1" thickBot="1" x14ac:dyDescent="0.3">
      <c r="A20" s="66">
        <v>17</v>
      </c>
      <c r="B20" s="109"/>
      <c r="C20" s="111"/>
      <c r="D20" s="110"/>
      <c r="E20" s="109"/>
      <c r="F20" s="98">
        <f t="shared" si="0"/>
        <v>0</v>
      </c>
      <c r="G20" s="108"/>
      <c r="H20" s="100">
        <f t="shared" si="1"/>
        <v>0</v>
      </c>
      <c r="I20" s="60">
        <f t="shared" si="2"/>
        <v>0</v>
      </c>
      <c r="J20" s="42"/>
    </row>
    <row r="21" spans="1:10" ht="19.899999999999999" customHeight="1" thickBot="1" x14ac:dyDescent="0.3">
      <c r="A21" s="74">
        <v>18</v>
      </c>
      <c r="B21" s="107"/>
      <c r="C21" s="105"/>
      <c r="D21" s="106"/>
      <c r="E21" s="105"/>
      <c r="F21" s="104">
        <f t="shared" si="0"/>
        <v>0</v>
      </c>
      <c r="G21" s="103"/>
      <c r="H21" s="102">
        <f t="shared" si="1"/>
        <v>0</v>
      </c>
      <c r="I21" s="101">
        <f t="shared" si="2"/>
        <v>0</v>
      </c>
      <c r="J21" s="42"/>
    </row>
    <row r="22" spans="1:10" ht="19.899999999999999" customHeight="1" thickBot="1" x14ac:dyDescent="0.3">
      <c r="A22" s="66">
        <v>19</v>
      </c>
      <c r="B22" s="109"/>
      <c r="C22" s="111"/>
      <c r="D22" s="110"/>
      <c r="E22" s="109"/>
      <c r="F22" s="98">
        <f t="shared" si="0"/>
        <v>0</v>
      </c>
      <c r="G22" s="108"/>
      <c r="H22" s="100">
        <f t="shared" si="1"/>
        <v>0</v>
      </c>
      <c r="I22" s="60">
        <f t="shared" si="2"/>
        <v>0</v>
      </c>
      <c r="J22" s="42"/>
    </row>
    <row r="23" spans="1:10" ht="19.899999999999999" customHeight="1" thickBot="1" x14ac:dyDescent="0.3">
      <c r="A23" s="74">
        <v>20</v>
      </c>
      <c r="B23" s="107"/>
      <c r="C23" s="105"/>
      <c r="D23" s="106"/>
      <c r="E23" s="105"/>
      <c r="F23" s="104">
        <f t="shared" si="0"/>
        <v>0</v>
      </c>
      <c r="G23" s="103"/>
      <c r="H23" s="102">
        <f t="shared" si="1"/>
        <v>0</v>
      </c>
      <c r="I23" s="101">
        <f t="shared" si="2"/>
        <v>0</v>
      </c>
      <c r="J23" s="42"/>
    </row>
    <row r="24" spans="1:10" ht="19.899999999999999" customHeight="1" thickBot="1" x14ac:dyDescent="0.3">
      <c r="A24" s="66">
        <v>21</v>
      </c>
      <c r="B24" s="109"/>
      <c r="C24" s="111"/>
      <c r="D24" s="110"/>
      <c r="E24" s="109"/>
      <c r="F24" s="98">
        <f t="shared" si="0"/>
        <v>0</v>
      </c>
      <c r="G24" s="108"/>
      <c r="H24" s="100">
        <f t="shared" si="1"/>
        <v>0</v>
      </c>
      <c r="I24" s="60">
        <f t="shared" si="2"/>
        <v>0</v>
      </c>
      <c r="J24" s="42"/>
    </row>
    <row r="25" spans="1:10" ht="19.899999999999999" customHeight="1" thickBot="1" x14ac:dyDescent="0.3">
      <c r="A25" s="74">
        <v>22</v>
      </c>
      <c r="B25" s="107"/>
      <c r="C25" s="105"/>
      <c r="D25" s="106"/>
      <c r="E25" s="105"/>
      <c r="F25" s="104">
        <f t="shared" si="0"/>
        <v>0</v>
      </c>
      <c r="G25" s="103"/>
      <c r="H25" s="102">
        <f t="shared" si="1"/>
        <v>0</v>
      </c>
      <c r="I25" s="101">
        <f t="shared" si="2"/>
        <v>0</v>
      </c>
      <c r="J25" s="42"/>
    </row>
    <row r="26" spans="1:10" ht="19.899999999999999" customHeight="1" thickBot="1" x14ac:dyDescent="0.3">
      <c r="A26" s="66">
        <v>23</v>
      </c>
      <c r="B26" s="109"/>
      <c r="C26" s="111"/>
      <c r="D26" s="110"/>
      <c r="E26" s="109"/>
      <c r="F26" s="98">
        <f t="shared" si="0"/>
        <v>0</v>
      </c>
      <c r="G26" s="108"/>
      <c r="H26" s="100">
        <f t="shared" si="1"/>
        <v>0</v>
      </c>
      <c r="I26" s="60">
        <f t="shared" si="2"/>
        <v>0</v>
      </c>
      <c r="J26" s="42"/>
    </row>
    <row r="27" spans="1:10" ht="19.899999999999999" customHeight="1" thickBot="1" x14ac:dyDescent="0.3">
      <c r="A27" s="74">
        <v>24</v>
      </c>
      <c r="B27" s="107"/>
      <c r="C27" s="105"/>
      <c r="D27" s="106"/>
      <c r="E27" s="105"/>
      <c r="F27" s="104">
        <f t="shared" si="0"/>
        <v>0</v>
      </c>
      <c r="G27" s="103"/>
      <c r="H27" s="102">
        <f t="shared" si="1"/>
        <v>0</v>
      </c>
      <c r="I27" s="101">
        <f t="shared" si="2"/>
        <v>0</v>
      </c>
      <c r="J27" s="42"/>
    </row>
    <row r="28" spans="1:10" ht="19.899999999999999" customHeight="1" thickBot="1" x14ac:dyDescent="0.3">
      <c r="A28" s="66">
        <v>25</v>
      </c>
      <c r="B28" s="109"/>
      <c r="C28" s="111"/>
      <c r="D28" s="110"/>
      <c r="E28" s="109"/>
      <c r="F28" s="98">
        <f t="shared" si="0"/>
        <v>0</v>
      </c>
      <c r="G28" s="108"/>
      <c r="H28" s="100">
        <f t="shared" si="1"/>
        <v>0</v>
      </c>
      <c r="I28" s="60">
        <f t="shared" si="2"/>
        <v>0</v>
      </c>
      <c r="J28" s="42"/>
    </row>
    <row r="29" spans="1:10" ht="19.899999999999999" customHeight="1" thickBot="1" x14ac:dyDescent="0.3">
      <c r="A29" s="74">
        <v>26</v>
      </c>
      <c r="B29" s="107"/>
      <c r="C29" s="105"/>
      <c r="D29" s="106"/>
      <c r="E29" s="105"/>
      <c r="F29" s="104">
        <f t="shared" si="0"/>
        <v>0</v>
      </c>
      <c r="G29" s="103"/>
      <c r="H29" s="102">
        <f t="shared" si="1"/>
        <v>0</v>
      </c>
      <c r="I29" s="101">
        <f t="shared" si="2"/>
        <v>0</v>
      </c>
      <c r="J29" s="42"/>
    </row>
    <row r="30" spans="1:10" ht="19.899999999999999" customHeight="1" thickBot="1" x14ac:dyDescent="0.3">
      <c r="A30" s="66">
        <v>27</v>
      </c>
      <c r="B30" s="109"/>
      <c r="C30" s="111"/>
      <c r="D30" s="110"/>
      <c r="E30" s="109"/>
      <c r="F30" s="98">
        <f t="shared" si="0"/>
        <v>0</v>
      </c>
      <c r="G30" s="108"/>
      <c r="H30" s="100">
        <f t="shared" si="1"/>
        <v>0</v>
      </c>
      <c r="I30" s="60">
        <f t="shared" si="2"/>
        <v>0</v>
      </c>
      <c r="J30" s="42"/>
    </row>
    <row r="31" spans="1:10" ht="19.899999999999999" customHeight="1" thickBot="1" x14ac:dyDescent="0.3">
      <c r="A31" s="74">
        <v>28</v>
      </c>
      <c r="B31" s="107"/>
      <c r="C31" s="105"/>
      <c r="D31" s="106"/>
      <c r="E31" s="105"/>
      <c r="F31" s="104">
        <f t="shared" si="0"/>
        <v>0</v>
      </c>
      <c r="G31" s="103"/>
      <c r="H31" s="102">
        <f t="shared" si="1"/>
        <v>0</v>
      </c>
      <c r="I31" s="101">
        <f t="shared" si="2"/>
        <v>0</v>
      </c>
      <c r="J31" s="42"/>
    </row>
    <row r="32" spans="1:10" ht="19.899999999999999" customHeight="1" thickBot="1" x14ac:dyDescent="0.3">
      <c r="A32" s="66">
        <v>29</v>
      </c>
      <c r="B32" s="109"/>
      <c r="C32" s="111"/>
      <c r="D32" s="110"/>
      <c r="E32" s="109"/>
      <c r="F32" s="98">
        <f t="shared" si="0"/>
        <v>0</v>
      </c>
      <c r="G32" s="108"/>
      <c r="H32" s="100">
        <f t="shared" si="1"/>
        <v>0</v>
      </c>
      <c r="I32" s="60">
        <f t="shared" si="2"/>
        <v>0</v>
      </c>
      <c r="J32" s="42"/>
    </row>
    <row r="33" spans="1:10" ht="19.899999999999999" customHeight="1" thickBot="1" x14ac:dyDescent="0.3">
      <c r="A33" s="74">
        <v>30</v>
      </c>
      <c r="B33" s="107"/>
      <c r="C33" s="105"/>
      <c r="D33" s="106"/>
      <c r="E33" s="105"/>
      <c r="F33" s="104">
        <f t="shared" si="0"/>
        <v>0</v>
      </c>
      <c r="G33" s="103"/>
      <c r="H33" s="102">
        <f t="shared" si="1"/>
        <v>0</v>
      </c>
      <c r="I33" s="101">
        <f t="shared" si="2"/>
        <v>0</v>
      </c>
      <c r="J33" s="42"/>
    </row>
    <row r="34" spans="1:10" ht="19.899999999999999" customHeight="1" thickBot="1" x14ac:dyDescent="0.3">
      <c r="A34" s="66">
        <v>31</v>
      </c>
      <c r="B34" s="109"/>
      <c r="C34" s="111"/>
      <c r="D34" s="110"/>
      <c r="E34" s="109"/>
      <c r="F34" s="98">
        <f t="shared" si="0"/>
        <v>0</v>
      </c>
      <c r="G34" s="108"/>
      <c r="H34" s="100">
        <f t="shared" si="1"/>
        <v>0</v>
      </c>
      <c r="I34" s="60">
        <f t="shared" si="2"/>
        <v>0</v>
      </c>
      <c r="J34" s="42"/>
    </row>
    <row r="35" spans="1:10" ht="19.899999999999999" customHeight="1" thickBot="1" x14ac:dyDescent="0.3">
      <c r="A35" s="74">
        <v>32</v>
      </c>
      <c r="B35" s="107"/>
      <c r="C35" s="105"/>
      <c r="D35" s="106"/>
      <c r="E35" s="105"/>
      <c r="F35" s="104">
        <f t="shared" si="0"/>
        <v>0</v>
      </c>
      <c r="G35" s="103"/>
      <c r="H35" s="102">
        <f t="shared" si="1"/>
        <v>0</v>
      </c>
      <c r="I35" s="101">
        <f t="shared" si="2"/>
        <v>0</v>
      </c>
      <c r="J35" s="42"/>
    </row>
    <row r="36" spans="1:10" ht="19.899999999999999" customHeight="1" thickBot="1" x14ac:dyDescent="0.3">
      <c r="A36" s="66">
        <v>33</v>
      </c>
      <c r="B36" s="109"/>
      <c r="C36" s="111"/>
      <c r="D36" s="110"/>
      <c r="E36" s="109"/>
      <c r="F36" s="98">
        <f t="shared" ref="F36:F67" si="3">IF(B36="",0,D36*E36)</f>
        <v>0</v>
      </c>
      <c r="G36" s="108"/>
      <c r="H36" s="100">
        <f t="shared" ref="H36:H67" si="4">IF(B36="",0,IF(G36&gt;0,PMT(0.08,G36,-1),0))</f>
        <v>0</v>
      </c>
      <c r="I36" s="60">
        <f t="shared" ref="I36:I67" si="5">IF(B36="",0,F36*($E$167/$F$154)*H36)</f>
        <v>0</v>
      </c>
      <c r="J36" s="42"/>
    </row>
    <row r="37" spans="1:10" ht="19.899999999999999" customHeight="1" thickBot="1" x14ac:dyDescent="0.3">
      <c r="A37" s="74">
        <v>34</v>
      </c>
      <c r="B37" s="107"/>
      <c r="C37" s="105"/>
      <c r="D37" s="106"/>
      <c r="E37" s="105"/>
      <c r="F37" s="104">
        <f t="shared" si="3"/>
        <v>0</v>
      </c>
      <c r="G37" s="103"/>
      <c r="H37" s="102">
        <f t="shared" si="4"/>
        <v>0</v>
      </c>
      <c r="I37" s="101">
        <f t="shared" si="5"/>
        <v>0</v>
      </c>
      <c r="J37" s="42"/>
    </row>
    <row r="38" spans="1:10" ht="19.899999999999999" customHeight="1" thickBot="1" x14ac:dyDescent="0.3">
      <c r="A38" s="66">
        <v>35</v>
      </c>
      <c r="B38" s="109"/>
      <c r="C38" s="111"/>
      <c r="D38" s="110"/>
      <c r="E38" s="109"/>
      <c r="F38" s="98">
        <f t="shared" si="3"/>
        <v>0</v>
      </c>
      <c r="G38" s="108"/>
      <c r="H38" s="100">
        <f t="shared" si="4"/>
        <v>0</v>
      </c>
      <c r="I38" s="60">
        <f t="shared" si="5"/>
        <v>0</v>
      </c>
      <c r="J38" s="42"/>
    </row>
    <row r="39" spans="1:10" ht="19.899999999999999" customHeight="1" thickBot="1" x14ac:dyDescent="0.3">
      <c r="A39" s="74">
        <v>36</v>
      </c>
      <c r="B39" s="107"/>
      <c r="C39" s="105"/>
      <c r="D39" s="106"/>
      <c r="E39" s="105"/>
      <c r="F39" s="104">
        <f t="shared" si="3"/>
        <v>0</v>
      </c>
      <c r="G39" s="103"/>
      <c r="H39" s="102">
        <f t="shared" si="4"/>
        <v>0</v>
      </c>
      <c r="I39" s="101">
        <f t="shared" si="5"/>
        <v>0</v>
      </c>
      <c r="J39" s="42"/>
    </row>
    <row r="40" spans="1:10" ht="19.899999999999999" customHeight="1" thickBot="1" x14ac:dyDescent="0.3">
      <c r="A40" s="66">
        <v>37</v>
      </c>
      <c r="B40" s="109"/>
      <c r="C40" s="111"/>
      <c r="D40" s="110"/>
      <c r="E40" s="109"/>
      <c r="F40" s="98">
        <f t="shared" si="3"/>
        <v>0</v>
      </c>
      <c r="G40" s="108"/>
      <c r="H40" s="100">
        <f t="shared" si="4"/>
        <v>0</v>
      </c>
      <c r="I40" s="60">
        <f t="shared" si="5"/>
        <v>0</v>
      </c>
      <c r="J40" s="42"/>
    </row>
    <row r="41" spans="1:10" ht="19.899999999999999" customHeight="1" thickBot="1" x14ac:dyDescent="0.3">
      <c r="A41" s="74">
        <v>38</v>
      </c>
      <c r="B41" s="107"/>
      <c r="C41" s="105"/>
      <c r="D41" s="106"/>
      <c r="E41" s="105"/>
      <c r="F41" s="104">
        <f t="shared" si="3"/>
        <v>0</v>
      </c>
      <c r="G41" s="103"/>
      <c r="H41" s="102">
        <f t="shared" si="4"/>
        <v>0</v>
      </c>
      <c r="I41" s="101">
        <f t="shared" si="5"/>
        <v>0</v>
      </c>
      <c r="J41" s="42"/>
    </row>
    <row r="42" spans="1:10" ht="19.899999999999999" customHeight="1" thickBot="1" x14ac:dyDescent="0.3">
      <c r="A42" s="66">
        <v>39</v>
      </c>
      <c r="B42" s="109"/>
      <c r="C42" s="111"/>
      <c r="D42" s="110"/>
      <c r="E42" s="109"/>
      <c r="F42" s="98">
        <f t="shared" si="3"/>
        <v>0</v>
      </c>
      <c r="G42" s="108"/>
      <c r="H42" s="100">
        <f t="shared" si="4"/>
        <v>0</v>
      </c>
      <c r="I42" s="60">
        <f t="shared" si="5"/>
        <v>0</v>
      </c>
      <c r="J42" s="42"/>
    </row>
    <row r="43" spans="1:10" ht="19.899999999999999" customHeight="1" thickBot="1" x14ac:dyDescent="0.3">
      <c r="A43" s="74">
        <v>40</v>
      </c>
      <c r="B43" s="107"/>
      <c r="C43" s="105"/>
      <c r="D43" s="106"/>
      <c r="E43" s="105"/>
      <c r="F43" s="104">
        <f t="shared" si="3"/>
        <v>0</v>
      </c>
      <c r="G43" s="103"/>
      <c r="H43" s="102">
        <f t="shared" si="4"/>
        <v>0</v>
      </c>
      <c r="I43" s="101">
        <f t="shared" si="5"/>
        <v>0</v>
      </c>
      <c r="J43" s="42"/>
    </row>
    <row r="44" spans="1:10" ht="19.899999999999999" customHeight="1" thickBot="1" x14ac:dyDescent="0.3">
      <c r="A44" s="66">
        <v>41</v>
      </c>
      <c r="B44" s="109"/>
      <c r="C44" s="111"/>
      <c r="D44" s="110"/>
      <c r="E44" s="109"/>
      <c r="F44" s="98">
        <f t="shared" si="3"/>
        <v>0</v>
      </c>
      <c r="G44" s="108"/>
      <c r="H44" s="100">
        <f t="shared" si="4"/>
        <v>0</v>
      </c>
      <c r="I44" s="60">
        <f t="shared" si="5"/>
        <v>0</v>
      </c>
      <c r="J44" s="42"/>
    </row>
    <row r="45" spans="1:10" ht="19.899999999999999" customHeight="1" thickBot="1" x14ac:dyDescent="0.3">
      <c r="A45" s="74">
        <v>42</v>
      </c>
      <c r="B45" s="107"/>
      <c r="C45" s="105"/>
      <c r="D45" s="106"/>
      <c r="E45" s="105"/>
      <c r="F45" s="104">
        <f t="shared" si="3"/>
        <v>0</v>
      </c>
      <c r="G45" s="103"/>
      <c r="H45" s="102">
        <f t="shared" si="4"/>
        <v>0</v>
      </c>
      <c r="I45" s="101">
        <f t="shared" si="5"/>
        <v>0</v>
      </c>
      <c r="J45" s="42"/>
    </row>
    <row r="46" spans="1:10" ht="19.899999999999999" customHeight="1" thickBot="1" x14ac:dyDescent="0.3">
      <c r="A46" s="66">
        <v>43</v>
      </c>
      <c r="B46" s="109"/>
      <c r="C46" s="111"/>
      <c r="D46" s="110"/>
      <c r="E46" s="109"/>
      <c r="F46" s="98">
        <f t="shared" si="3"/>
        <v>0</v>
      </c>
      <c r="G46" s="108"/>
      <c r="H46" s="100">
        <f t="shared" si="4"/>
        <v>0</v>
      </c>
      <c r="I46" s="60">
        <f t="shared" si="5"/>
        <v>0</v>
      </c>
      <c r="J46" s="42"/>
    </row>
    <row r="47" spans="1:10" ht="19.899999999999999" customHeight="1" thickBot="1" x14ac:dyDescent="0.3">
      <c r="A47" s="74">
        <v>44</v>
      </c>
      <c r="B47" s="107"/>
      <c r="C47" s="105"/>
      <c r="D47" s="106"/>
      <c r="E47" s="105"/>
      <c r="F47" s="104">
        <f t="shared" si="3"/>
        <v>0</v>
      </c>
      <c r="G47" s="103"/>
      <c r="H47" s="102">
        <f t="shared" si="4"/>
        <v>0</v>
      </c>
      <c r="I47" s="101">
        <f t="shared" si="5"/>
        <v>0</v>
      </c>
      <c r="J47" s="42"/>
    </row>
    <row r="48" spans="1:10" ht="19.899999999999999" customHeight="1" thickBot="1" x14ac:dyDescent="0.3">
      <c r="A48" s="66">
        <v>45</v>
      </c>
      <c r="B48" s="109"/>
      <c r="C48" s="111"/>
      <c r="D48" s="110"/>
      <c r="E48" s="109"/>
      <c r="F48" s="98">
        <f t="shared" si="3"/>
        <v>0</v>
      </c>
      <c r="G48" s="108"/>
      <c r="H48" s="100">
        <f t="shared" si="4"/>
        <v>0</v>
      </c>
      <c r="I48" s="60">
        <f t="shared" si="5"/>
        <v>0</v>
      </c>
      <c r="J48" s="42"/>
    </row>
    <row r="49" spans="1:10" ht="19.899999999999999" customHeight="1" thickBot="1" x14ac:dyDescent="0.3">
      <c r="A49" s="74">
        <v>46</v>
      </c>
      <c r="B49" s="107"/>
      <c r="C49" s="105"/>
      <c r="D49" s="106"/>
      <c r="E49" s="105"/>
      <c r="F49" s="104">
        <f t="shared" si="3"/>
        <v>0</v>
      </c>
      <c r="G49" s="103"/>
      <c r="H49" s="102">
        <f t="shared" si="4"/>
        <v>0</v>
      </c>
      <c r="I49" s="101">
        <f t="shared" si="5"/>
        <v>0</v>
      </c>
      <c r="J49" s="42"/>
    </row>
    <row r="50" spans="1:10" ht="19.899999999999999" customHeight="1" thickBot="1" x14ac:dyDescent="0.3">
      <c r="A50" s="66">
        <v>47</v>
      </c>
      <c r="B50" s="109"/>
      <c r="C50" s="111"/>
      <c r="D50" s="110"/>
      <c r="E50" s="109"/>
      <c r="F50" s="98">
        <f t="shared" si="3"/>
        <v>0</v>
      </c>
      <c r="G50" s="108"/>
      <c r="H50" s="100">
        <f t="shared" si="4"/>
        <v>0</v>
      </c>
      <c r="I50" s="60">
        <f t="shared" si="5"/>
        <v>0</v>
      </c>
      <c r="J50" s="42"/>
    </row>
    <row r="51" spans="1:10" ht="19.899999999999999" customHeight="1" thickBot="1" x14ac:dyDescent="0.3">
      <c r="A51" s="74">
        <v>48</v>
      </c>
      <c r="B51" s="107"/>
      <c r="C51" s="105"/>
      <c r="D51" s="106"/>
      <c r="E51" s="105"/>
      <c r="F51" s="104">
        <f t="shared" si="3"/>
        <v>0</v>
      </c>
      <c r="G51" s="103"/>
      <c r="H51" s="102">
        <f t="shared" si="4"/>
        <v>0</v>
      </c>
      <c r="I51" s="101">
        <f t="shared" si="5"/>
        <v>0</v>
      </c>
      <c r="J51" s="42"/>
    </row>
    <row r="52" spans="1:10" ht="19.899999999999999" customHeight="1" thickBot="1" x14ac:dyDescent="0.3">
      <c r="A52" s="66">
        <v>49</v>
      </c>
      <c r="B52" s="109"/>
      <c r="C52" s="111"/>
      <c r="D52" s="110"/>
      <c r="E52" s="109"/>
      <c r="F52" s="98">
        <f t="shared" si="3"/>
        <v>0</v>
      </c>
      <c r="G52" s="108"/>
      <c r="H52" s="100">
        <f t="shared" si="4"/>
        <v>0</v>
      </c>
      <c r="I52" s="60">
        <f t="shared" si="5"/>
        <v>0</v>
      </c>
      <c r="J52" s="42"/>
    </row>
    <row r="53" spans="1:10" ht="19.899999999999999" customHeight="1" thickBot="1" x14ac:dyDescent="0.3">
      <c r="A53" s="74">
        <v>50</v>
      </c>
      <c r="B53" s="107"/>
      <c r="C53" s="105"/>
      <c r="D53" s="106"/>
      <c r="E53" s="105"/>
      <c r="F53" s="104">
        <f t="shared" si="3"/>
        <v>0</v>
      </c>
      <c r="G53" s="103"/>
      <c r="H53" s="102">
        <f t="shared" si="4"/>
        <v>0</v>
      </c>
      <c r="I53" s="101">
        <f t="shared" si="5"/>
        <v>0</v>
      </c>
      <c r="J53" s="42"/>
    </row>
    <row r="54" spans="1:10" ht="19.899999999999999" customHeight="1" thickBot="1" x14ac:dyDescent="0.3">
      <c r="A54" s="66">
        <v>51</v>
      </c>
      <c r="B54" s="109"/>
      <c r="C54" s="111"/>
      <c r="D54" s="110"/>
      <c r="E54" s="109"/>
      <c r="F54" s="98">
        <f t="shared" si="3"/>
        <v>0</v>
      </c>
      <c r="G54" s="108"/>
      <c r="H54" s="100">
        <f t="shared" si="4"/>
        <v>0</v>
      </c>
      <c r="I54" s="60">
        <f t="shared" si="5"/>
        <v>0</v>
      </c>
      <c r="J54" s="42"/>
    </row>
    <row r="55" spans="1:10" ht="19.899999999999999" customHeight="1" thickBot="1" x14ac:dyDescent="0.3">
      <c r="A55" s="74">
        <v>52</v>
      </c>
      <c r="B55" s="107"/>
      <c r="C55" s="105"/>
      <c r="D55" s="106"/>
      <c r="E55" s="105"/>
      <c r="F55" s="104">
        <f t="shared" si="3"/>
        <v>0</v>
      </c>
      <c r="G55" s="103"/>
      <c r="H55" s="102">
        <f t="shared" si="4"/>
        <v>0</v>
      </c>
      <c r="I55" s="101">
        <f t="shared" si="5"/>
        <v>0</v>
      </c>
      <c r="J55" s="42"/>
    </row>
    <row r="56" spans="1:10" ht="19.899999999999999" customHeight="1" thickBot="1" x14ac:dyDescent="0.3">
      <c r="A56" s="66">
        <v>53</v>
      </c>
      <c r="B56" s="109"/>
      <c r="C56" s="111"/>
      <c r="D56" s="110"/>
      <c r="E56" s="109"/>
      <c r="F56" s="98">
        <f t="shared" si="3"/>
        <v>0</v>
      </c>
      <c r="G56" s="108"/>
      <c r="H56" s="100">
        <f t="shared" si="4"/>
        <v>0</v>
      </c>
      <c r="I56" s="60">
        <f t="shared" si="5"/>
        <v>0</v>
      </c>
      <c r="J56" s="42"/>
    </row>
    <row r="57" spans="1:10" ht="19.899999999999999" customHeight="1" thickBot="1" x14ac:dyDescent="0.3">
      <c r="A57" s="74">
        <v>54</v>
      </c>
      <c r="B57" s="107"/>
      <c r="C57" s="105"/>
      <c r="D57" s="106"/>
      <c r="E57" s="105"/>
      <c r="F57" s="104">
        <f t="shared" si="3"/>
        <v>0</v>
      </c>
      <c r="G57" s="103"/>
      <c r="H57" s="102">
        <f t="shared" si="4"/>
        <v>0</v>
      </c>
      <c r="I57" s="101">
        <f t="shared" si="5"/>
        <v>0</v>
      </c>
      <c r="J57" s="42"/>
    </row>
    <row r="58" spans="1:10" ht="19.899999999999999" customHeight="1" thickBot="1" x14ac:dyDescent="0.3">
      <c r="A58" s="66">
        <v>55</v>
      </c>
      <c r="B58" s="109"/>
      <c r="C58" s="111"/>
      <c r="D58" s="110"/>
      <c r="E58" s="109"/>
      <c r="F58" s="98">
        <f t="shared" si="3"/>
        <v>0</v>
      </c>
      <c r="G58" s="108"/>
      <c r="H58" s="100">
        <f t="shared" si="4"/>
        <v>0</v>
      </c>
      <c r="I58" s="60">
        <f t="shared" si="5"/>
        <v>0</v>
      </c>
      <c r="J58" s="42"/>
    </row>
    <row r="59" spans="1:10" ht="19.899999999999999" customHeight="1" thickBot="1" x14ac:dyDescent="0.3">
      <c r="A59" s="74">
        <v>56</v>
      </c>
      <c r="B59" s="107"/>
      <c r="C59" s="105"/>
      <c r="D59" s="106"/>
      <c r="E59" s="105"/>
      <c r="F59" s="104">
        <f t="shared" si="3"/>
        <v>0</v>
      </c>
      <c r="G59" s="103"/>
      <c r="H59" s="102">
        <f t="shared" si="4"/>
        <v>0</v>
      </c>
      <c r="I59" s="101">
        <f t="shared" si="5"/>
        <v>0</v>
      </c>
      <c r="J59" s="42"/>
    </row>
    <row r="60" spans="1:10" ht="19.899999999999999" customHeight="1" thickBot="1" x14ac:dyDescent="0.3">
      <c r="A60" s="66">
        <v>57</v>
      </c>
      <c r="B60" s="109"/>
      <c r="C60" s="111"/>
      <c r="D60" s="110"/>
      <c r="E60" s="109"/>
      <c r="F60" s="98">
        <f t="shared" si="3"/>
        <v>0</v>
      </c>
      <c r="G60" s="108"/>
      <c r="H60" s="100">
        <f t="shared" si="4"/>
        <v>0</v>
      </c>
      <c r="I60" s="60">
        <f t="shared" si="5"/>
        <v>0</v>
      </c>
      <c r="J60" s="42"/>
    </row>
    <row r="61" spans="1:10" ht="19.899999999999999" customHeight="1" thickBot="1" x14ac:dyDescent="0.3">
      <c r="A61" s="74">
        <v>58</v>
      </c>
      <c r="B61" s="107"/>
      <c r="C61" s="105"/>
      <c r="D61" s="106"/>
      <c r="E61" s="105"/>
      <c r="F61" s="104">
        <f t="shared" si="3"/>
        <v>0</v>
      </c>
      <c r="G61" s="103"/>
      <c r="H61" s="102">
        <f t="shared" si="4"/>
        <v>0</v>
      </c>
      <c r="I61" s="101">
        <f t="shared" si="5"/>
        <v>0</v>
      </c>
      <c r="J61" s="42"/>
    </row>
    <row r="62" spans="1:10" ht="19.899999999999999" customHeight="1" thickBot="1" x14ac:dyDescent="0.3">
      <c r="A62" s="66">
        <v>59</v>
      </c>
      <c r="B62" s="109"/>
      <c r="C62" s="111"/>
      <c r="D62" s="110"/>
      <c r="E62" s="109"/>
      <c r="F62" s="98">
        <f t="shared" si="3"/>
        <v>0</v>
      </c>
      <c r="G62" s="108"/>
      <c r="H62" s="100">
        <f t="shared" si="4"/>
        <v>0</v>
      </c>
      <c r="I62" s="60">
        <f t="shared" si="5"/>
        <v>0</v>
      </c>
      <c r="J62" s="42"/>
    </row>
    <row r="63" spans="1:10" ht="19.899999999999999" customHeight="1" thickBot="1" x14ac:dyDescent="0.3">
      <c r="A63" s="74">
        <v>60</v>
      </c>
      <c r="B63" s="107"/>
      <c r="C63" s="105"/>
      <c r="D63" s="106"/>
      <c r="E63" s="105"/>
      <c r="F63" s="104">
        <f t="shared" si="3"/>
        <v>0</v>
      </c>
      <c r="G63" s="103"/>
      <c r="H63" s="102">
        <f t="shared" si="4"/>
        <v>0</v>
      </c>
      <c r="I63" s="101">
        <f t="shared" si="5"/>
        <v>0</v>
      </c>
      <c r="J63" s="42"/>
    </row>
    <row r="64" spans="1:10" ht="19.899999999999999" customHeight="1" thickBot="1" x14ac:dyDescent="0.3">
      <c r="A64" s="66">
        <v>61</v>
      </c>
      <c r="B64" s="109"/>
      <c r="C64" s="111"/>
      <c r="D64" s="110"/>
      <c r="E64" s="109"/>
      <c r="F64" s="98">
        <f t="shared" si="3"/>
        <v>0</v>
      </c>
      <c r="G64" s="108"/>
      <c r="H64" s="100">
        <f t="shared" si="4"/>
        <v>0</v>
      </c>
      <c r="I64" s="60">
        <f t="shared" si="5"/>
        <v>0</v>
      </c>
      <c r="J64" s="42"/>
    </row>
    <row r="65" spans="1:10" ht="19.899999999999999" customHeight="1" thickBot="1" x14ac:dyDescent="0.3">
      <c r="A65" s="74">
        <v>62</v>
      </c>
      <c r="B65" s="107"/>
      <c r="C65" s="105"/>
      <c r="D65" s="106"/>
      <c r="E65" s="105"/>
      <c r="F65" s="104">
        <f t="shared" si="3"/>
        <v>0</v>
      </c>
      <c r="G65" s="103"/>
      <c r="H65" s="102">
        <f t="shared" si="4"/>
        <v>0</v>
      </c>
      <c r="I65" s="101">
        <f t="shared" si="5"/>
        <v>0</v>
      </c>
      <c r="J65" s="42"/>
    </row>
    <row r="66" spans="1:10" ht="19.899999999999999" customHeight="1" thickBot="1" x14ac:dyDescent="0.3">
      <c r="A66" s="66">
        <v>63</v>
      </c>
      <c r="B66" s="109"/>
      <c r="C66" s="111"/>
      <c r="D66" s="110"/>
      <c r="E66" s="109"/>
      <c r="F66" s="98">
        <f t="shared" si="3"/>
        <v>0</v>
      </c>
      <c r="G66" s="108"/>
      <c r="H66" s="100">
        <f t="shared" si="4"/>
        <v>0</v>
      </c>
      <c r="I66" s="60">
        <f t="shared" si="5"/>
        <v>0</v>
      </c>
      <c r="J66" s="42"/>
    </row>
    <row r="67" spans="1:10" ht="19.899999999999999" customHeight="1" thickBot="1" x14ac:dyDescent="0.3">
      <c r="A67" s="74">
        <v>64</v>
      </c>
      <c r="B67" s="107"/>
      <c r="C67" s="105"/>
      <c r="D67" s="106"/>
      <c r="E67" s="105"/>
      <c r="F67" s="104">
        <f t="shared" si="3"/>
        <v>0</v>
      </c>
      <c r="G67" s="103"/>
      <c r="H67" s="102">
        <f t="shared" si="4"/>
        <v>0</v>
      </c>
      <c r="I67" s="101">
        <f t="shared" si="5"/>
        <v>0</v>
      </c>
      <c r="J67" s="42"/>
    </row>
    <row r="68" spans="1:10" ht="19.899999999999999" customHeight="1" thickBot="1" x14ac:dyDescent="0.3">
      <c r="A68" s="66">
        <v>65</v>
      </c>
      <c r="B68" s="109"/>
      <c r="C68" s="111"/>
      <c r="D68" s="110"/>
      <c r="E68" s="109"/>
      <c r="F68" s="98">
        <f t="shared" ref="F68:F99" si="6">IF(B68="",0,D68*E68)</f>
        <v>0</v>
      </c>
      <c r="G68" s="108"/>
      <c r="H68" s="100">
        <f t="shared" ref="H68:H99" si="7">IF(B68="",0,IF(G68&gt;0,PMT(0.08,G68,-1),0))</f>
        <v>0</v>
      </c>
      <c r="I68" s="60">
        <f t="shared" ref="I68:I99" si="8">IF(B68="",0,F68*($E$167/$F$154)*H68)</f>
        <v>0</v>
      </c>
      <c r="J68" s="42"/>
    </row>
    <row r="69" spans="1:10" ht="19.899999999999999" customHeight="1" thickBot="1" x14ac:dyDescent="0.3">
      <c r="A69" s="74">
        <v>66</v>
      </c>
      <c r="B69" s="107"/>
      <c r="C69" s="105"/>
      <c r="D69" s="106"/>
      <c r="E69" s="105"/>
      <c r="F69" s="104">
        <f t="shared" si="6"/>
        <v>0</v>
      </c>
      <c r="G69" s="103"/>
      <c r="H69" s="102">
        <f t="shared" si="7"/>
        <v>0</v>
      </c>
      <c r="I69" s="101">
        <f t="shared" si="8"/>
        <v>0</v>
      </c>
      <c r="J69" s="42"/>
    </row>
    <row r="70" spans="1:10" ht="19.899999999999999" customHeight="1" thickBot="1" x14ac:dyDescent="0.3">
      <c r="A70" s="66">
        <v>67</v>
      </c>
      <c r="B70" s="109"/>
      <c r="C70" s="111"/>
      <c r="D70" s="110"/>
      <c r="E70" s="109"/>
      <c r="F70" s="98">
        <f t="shared" si="6"/>
        <v>0</v>
      </c>
      <c r="G70" s="108"/>
      <c r="H70" s="100">
        <f t="shared" si="7"/>
        <v>0</v>
      </c>
      <c r="I70" s="60">
        <f t="shared" si="8"/>
        <v>0</v>
      </c>
      <c r="J70" s="42"/>
    </row>
    <row r="71" spans="1:10" ht="19.899999999999999" customHeight="1" thickBot="1" x14ac:dyDescent="0.3">
      <c r="A71" s="74">
        <v>68</v>
      </c>
      <c r="B71" s="107"/>
      <c r="C71" s="105"/>
      <c r="D71" s="106"/>
      <c r="E71" s="105"/>
      <c r="F71" s="104">
        <f t="shared" si="6"/>
        <v>0</v>
      </c>
      <c r="G71" s="103"/>
      <c r="H71" s="102">
        <f t="shared" si="7"/>
        <v>0</v>
      </c>
      <c r="I71" s="101">
        <f t="shared" si="8"/>
        <v>0</v>
      </c>
      <c r="J71" s="42"/>
    </row>
    <row r="72" spans="1:10" ht="19.899999999999999" customHeight="1" thickBot="1" x14ac:dyDescent="0.3">
      <c r="A72" s="66">
        <v>69</v>
      </c>
      <c r="B72" s="109"/>
      <c r="C72" s="111"/>
      <c r="D72" s="110"/>
      <c r="E72" s="109"/>
      <c r="F72" s="98">
        <f t="shared" si="6"/>
        <v>0</v>
      </c>
      <c r="G72" s="108"/>
      <c r="H72" s="100">
        <f t="shared" si="7"/>
        <v>0</v>
      </c>
      <c r="I72" s="60">
        <f t="shared" si="8"/>
        <v>0</v>
      </c>
      <c r="J72" s="42"/>
    </row>
    <row r="73" spans="1:10" ht="19.899999999999999" customHeight="1" thickBot="1" x14ac:dyDescent="0.3">
      <c r="A73" s="74">
        <v>70</v>
      </c>
      <c r="B73" s="107"/>
      <c r="C73" s="105"/>
      <c r="D73" s="106"/>
      <c r="E73" s="105"/>
      <c r="F73" s="104">
        <f t="shared" si="6"/>
        <v>0</v>
      </c>
      <c r="G73" s="103"/>
      <c r="H73" s="102">
        <f t="shared" si="7"/>
        <v>0</v>
      </c>
      <c r="I73" s="101">
        <f t="shared" si="8"/>
        <v>0</v>
      </c>
      <c r="J73" s="42"/>
    </row>
    <row r="74" spans="1:10" ht="19.899999999999999" customHeight="1" thickBot="1" x14ac:dyDescent="0.3">
      <c r="A74" s="66">
        <v>71</v>
      </c>
      <c r="B74" s="109"/>
      <c r="C74" s="111"/>
      <c r="D74" s="110"/>
      <c r="E74" s="109"/>
      <c r="F74" s="98">
        <f t="shared" si="6"/>
        <v>0</v>
      </c>
      <c r="G74" s="108"/>
      <c r="H74" s="100">
        <f t="shared" si="7"/>
        <v>0</v>
      </c>
      <c r="I74" s="60">
        <f t="shared" si="8"/>
        <v>0</v>
      </c>
      <c r="J74" s="42"/>
    </row>
    <row r="75" spans="1:10" ht="19.899999999999999" customHeight="1" thickBot="1" x14ac:dyDescent="0.3">
      <c r="A75" s="74">
        <v>72</v>
      </c>
      <c r="B75" s="107"/>
      <c r="C75" s="105"/>
      <c r="D75" s="106"/>
      <c r="E75" s="105"/>
      <c r="F75" s="104">
        <f t="shared" si="6"/>
        <v>0</v>
      </c>
      <c r="G75" s="103"/>
      <c r="H75" s="102">
        <f t="shared" si="7"/>
        <v>0</v>
      </c>
      <c r="I75" s="101">
        <f t="shared" si="8"/>
        <v>0</v>
      </c>
      <c r="J75" s="42"/>
    </row>
    <row r="76" spans="1:10" ht="19.899999999999999" customHeight="1" thickBot="1" x14ac:dyDescent="0.3">
      <c r="A76" s="66">
        <v>73</v>
      </c>
      <c r="B76" s="109"/>
      <c r="C76" s="111"/>
      <c r="D76" s="110"/>
      <c r="E76" s="109"/>
      <c r="F76" s="98">
        <f t="shared" si="6"/>
        <v>0</v>
      </c>
      <c r="G76" s="108"/>
      <c r="H76" s="100">
        <f t="shared" si="7"/>
        <v>0</v>
      </c>
      <c r="I76" s="60">
        <f t="shared" si="8"/>
        <v>0</v>
      </c>
      <c r="J76" s="42"/>
    </row>
    <row r="77" spans="1:10" ht="19.899999999999999" customHeight="1" thickBot="1" x14ac:dyDescent="0.3">
      <c r="A77" s="74">
        <v>74</v>
      </c>
      <c r="B77" s="107"/>
      <c r="C77" s="105"/>
      <c r="D77" s="106"/>
      <c r="E77" s="105"/>
      <c r="F77" s="104">
        <f t="shared" si="6"/>
        <v>0</v>
      </c>
      <c r="G77" s="103"/>
      <c r="H77" s="102">
        <f t="shared" si="7"/>
        <v>0</v>
      </c>
      <c r="I77" s="101">
        <f t="shared" si="8"/>
        <v>0</v>
      </c>
      <c r="J77" s="42"/>
    </row>
    <row r="78" spans="1:10" ht="19.899999999999999" customHeight="1" thickBot="1" x14ac:dyDescent="0.3">
      <c r="A78" s="66">
        <v>75</v>
      </c>
      <c r="B78" s="109"/>
      <c r="C78" s="111"/>
      <c r="D78" s="110"/>
      <c r="E78" s="109"/>
      <c r="F78" s="98">
        <f t="shared" si="6"/>
        <v>0</v>
      </c>
      <c r="G78" s="108"/>
      <c r="H78" s="100">
        <f t="shared" si="7"/>
        <v>0</v>
      </c>
      <c r="I78" s="60">
        <f t="shared" si="8"/>
        <v>0</v>
      </c>
      <c r="J78" s="42"/>
    </row>
    <row r="79" spans="1:10" ht="19.899999999999999" customHeight="1" thickBot="1" x14ac:dyDescent="0.3">
      <c r="A79" s="74">
        <v>76</v>
      </c>
      <c r="B79" s="107"/>
      <c r="C79" s="105"/>
      <c r="D79" s="106"/>
      <c r="E79" s="105"/>
      <c r="F79" s="104">
        <f t="shared" si="6"/>
        <v>0</v>
      </c>
      <c r="G79" s="103"/>
      <c r="H79" s="102">
        <f t="shared" si="7"/>
        <v>0</v>
      </c>
      <c r="I79" s="101">
        <f t="shared" si="8"/>
        <v>0</v>
      </c>
      <c r="J79" s="42"/>
    </row>
    <row r="80" spans="1:10" ht="19.899999999999999" customHeight="1" thickBot="1" x14ac:dyDescent="0.3">
      <c r="A80" s="66">
        <v>77</v>
      </c>
      <c r="B80" s="109"/>
      <c r="C80" s="111"/>
      <c r="D80" s="110"/>
      <c r="E80" s="109"/>
      <c r="F80" s="98">
        <f t="shared" si="6"/>
        <v>0</v>
      </c>
      <c r="G80" s="108"/>
      <c r="H80" s="100">
        <f t="shared" si="7"/>
        <v>0</v>
      </c>
      <c r="I80" s="60">
        <f t="shared" si="8"/>
        <v>0</v>
      </c>
      <c r="J80" s="42"/>
    </row>
    <row r="81" spans="1:10" ht="19.899999999999999" customHeight="1" thickBot="1" x14ac:dyDescent="0.3">
      <c r="A81" s="74">
        <v>78</v>
      </c>
      <c r="B81" s="107"/>
      <c r="C81" s="105"/>
      <c r="D81" s="106"/>
      <c r="E81" s="105"/>
      <c r="F81" s="104">
        <f t="shared" si="6"/>
        <v>0</v>
      </c>
      <c r="G81" s="103"/>
      <c r="H81" s="102">
        <f t="shared" si="7"/>
        <v>0</v>
      </c>
      <c r="I81" s="101">
        <f t="shared" si="8"/>
        <v>0</v>
      </c>
      <c r="J81" s="42"/>
    </row>
    <row r="82" spans="1:10" ht="19.899999999999999" customHeight="1" thickBot="1" x14ac:dyDescent="0.3">
      <c r="A82" s="66">
        <v>79</v>
      </c>
      <c r="B82" s="109"/>
      <c r="C82" s="111"/>
      <c r="D82" s="110"/>
      <c r="E82" s="109"/>
      <c r="F82" s="98">
        <f t="shared" si="6"/>
        <v>0</v>
      </c>
      <c r="G82" s="108"/>
      <c r="H82" s="100">
        <f t="shared" si="7"/>
        <v>0</v>
      </c>
      <c r="I82" s="60">
        <f t="shared" si="8"/>
        <v>0</v>
      </c>
      <c r="J82" s="42"/>
    </row>
    <row r="83" spans="1:10" ht="19.899999999999999" customHeight="1" thickBot="1" x14ac:dyDescent="0.3">
      <c r="A83" s="74">
        <v>80</v>
      </c>
      <c r="B83" s="107"/>
      <c r="C83" s="105"/>
      <c r="D83" s="106"/>
      <c r="E83" s="105"/>
      <c r="F83" s="104">
        <f t="shared" si="6"/>
        <v>0</v>
      </c>
      <c r="G83" s="103"/>
      <c r="H83" s="102">
        <f t="shared" si="7"/>
        <v>0</v>
      </c>
      <c r="I83" s="101">
        <f t="shared" si="8"/>
        <v>0</v>
      </c>
      <c r="J83" s="42"/>
    </row>
    <row r="84" spans="1:10" ht="19.899999999999999" customHeight="1" thickBot="1" x14ac:dyDescent="0.3">
      <c r="A84" s="66">
        <v>81</v>
      </c>
      <c r="B84" s="109"/>
      <c r="C84" s="111"/>
      <c r="D84" s="110"/>
      <c r="E84" s="109"/>
      <c r="F84" s="98">
        <f t="shared" si="6"/>
        <v>0</v>
      </c>
      <c r="G84" s="108"/>
      <c r="H84" s="100">
        <f t="shared" si="7"/>
        <v>0</v>
      </c>
      <c r="I84" s="60">
        <f t="shared" si="8"/>
        <v>0</v>
      </c>
      <c r="J84" s="42"/>
    </row>
    <row r="85" spans="1:10" ht="19.899999999999999" customHeight="1" thickBot="1" x14ac:dyDescent="0.3">
      <c r="A85" s="74">
        <v>82</v>
      </c>
      <c r="B85" s="107"/>
      <c r="C85" s="105"/>
      <c r="D85" s="106"/>
      <c r="E85" s="105"/>
      <c r="F85" s="104">
        <f t="shared" si="6"/>
        <v>0</v>
      </c>
      <c r="G85" s="103"/>
      <c r="H85" s="102">
        <f t="shared" si="7"/>
        <v>0</v>
      </c>
      <c r="I85" s="101">
        <f t="shared" si="8"/>
        <v>0</v>
      </c>
      <c r="J85" s="42"/>
    </row>
    <row r="86" spans="1:10" ht="19.899999999999999" customHeight="1" thickBot="1" x14ac:dyDescent="0.3">
      <c r="A86" s="66">
        <v>83</v>
      </c>
      <c r="B86" s="109"/>
      <c r="C86" s="111"/>
      <c r="D86" s="110"/>
      <c r="E86" s="109"/>
      <c r="F86" s="98">
        <f t="shared" si="6"/>
        <v>0</v>
      </c>
      <c r="G86" s="108"/>
      <c r="H86" s="100">
        <f t="shared" si="7"/>
        <v>0</v>
      </c>
      <c r="I86" s="60">
        <f t="shared" si="8"/>
        <v>0</v>
      </c>
      <c r="J86" s="42"/>
    </row>
    <row r="87" spans="1:10" ht="19.899999999999999" customHeight="1" thickBot="1" x14ac:dyDescent="0.3">
      <c r="A87" s="74">
        <v>84</v>
      </c>
      <c r="B87" s="107"/>
      <c r="C87" s="105"/>
      <c r="D87" s="106"/>
      <c r="E87" s="105"/>
      <c r="F87" s="104">
        <f t="shared" si="6"/>
        <v>0</v>
      </c>
      <c r="G87" s="103"/>
      <c r="H87" s="102">
        <f t="shared" si="7"/>
        <v>0</v>
      </c>
      <c r="I87" s="101">
        <f t="shared" si="8"/>
        <v>0</v>
      </c>
      <c r="J87" s="42"/>
    </row>
    <row r="88" spans="1:10" ht="19.899999999999999" customHeight="1" thickBot="1" x14ac:dyDescent="0.3">
      <c r="A88" s="66">
        <v>85</v>
      </c>
      <c r="B88" s="109"/>
      <c r="C88" s="111"/>
      <c r="D88" s="110"/>
      <c r="E88" s="109"/>
      <c r="F88" s="98">
        <f t="shared" si="6"/>
        <v>0</v>
      </c>
      <c r="G88" s="108"/>
      <c r="H88" s="100">
        <f t="shared" si="7"/>
        <v>0</v>
      </c>
      <c r="I88" s="60">
        <f t="shared" si="8"/>
        <v>0</v>
      </c>
      <c r="J88" s="42"/>
    </row>
    <row r="89" spans="1:10" ht="19.899999999999999" customHeight="1" thickBot="1" x14ac:dyDescent="0.3">
      <c r="A89" s="74">
        <v>86</v>
      </c>
      <c r="B89" s="107"/>
      <c r="C89" s="105"/>
      <c r="D89" s="106"/>
      <c r="E89" s="105"/>
      <c r="F89" s="104">
        <f t="shared" si="6"/>
        <v>0</v>
      </c>
      <c r="G89" s="103"/>
      <c r="H89" s="102">
        <f t="shared" si="7"/>
        <v>0</v>
      </c>
      <c r="I89" s="101">
        <f t="shared" si="8"/>
        <v>0</v>
      </c>
      <c r="J89" s="42"/>
    </row>
    <row r="90" spans="1:10" ht="19.899999999999999" customHeight="1" thickBot="1" x14ac:dyDescent="0.3">
      <c r="A90" s="66">
        <v>87</v>
      </c>
      <c r="B90" s="109"/>
      <c r="C90" s="111"/>
      <c r="D90" s="110"/>
      <c r="E90" s="109"/>
      <c r="F90" s="98">
        <f t="shared" si="6"/>
        <v>0</v>
      </c>
      <c r="G90" s="108"/>
      <c r="H90" s="100">
        <f t="shared" si="7"/>
        <v>0</v>
      </c>
      <c r="I90" s="60">
        <f t="shared" si="8"/>
        <v>0</v>
      </c>
      <c r="J90" s="42"/>
    </row>
    <row r="91" spans="1:10" ht="19.899999999999999" customHeight="1" thickBot="1" x14ac:dyDescent="0.3">
      <c r="A91" s="74">
        <v>88</v>
      </c>
      <c r="B91" s="107"/>
      <c r="C91" s="105"/>
      <c r="D91" s="106"/>
      <c r="E91" s="105"/>
      <c r="F91" s="104">
        <f t="shared" si="6"/>
        <v>0</v>
      </c>
      <c r="G91" s="103"/>
      <c r="H91" s="102">
        <f t="shared" si="7"/>
        <v>0</v>
      </c>
      <c r="I91" s="101">
        <f t="shared" si="8"/>
        <v>0</v>
      </c>
      <c r="J91" s="42"/>
    </row>
    <row r="92" spans="1:10" ht="19.899999999999999" customHeight="1" thickBot="1" x14ac:dyDescent="0.3">
      <c r="A92" s="66">
        <v>89</v>
      </c>
      <c r="B92" s="109"/>
      <c r="C92" s="111"/>
      <c r="D92" s="110"/>
      <c r="E92" s="109"/>
      <c r="F92" s="98">
        <f t="shared" si="6"/>
        <v>0</v>
      </c>
      <c r="G92" s="108"/>
      <c r="H92" s="100">
        <f t="shared" si="7"/>
        <v>0</v>
      </c>
      <c r="I92" s="60">
        <f t="shared" si="8"/>
        <v>0</v>
      </c>
      <c r="J92" s="42"/>
    </row>
    <row r="93" spans="1:10" ht="19.899999999999999" customHeight="1" thickBot="1" x14ac:dyDescent="0.3">
      <c r="A93" s="74">
        <v>90</v>
      </c>
      <c r="B93" s="107"/>
      <c r="C93" s="105"/>
      <c r="D93" s="106"/>
      <c r="E93" s="105"/>
      <c r="F93" s="104">
        <f t="shared" si="6"/>
        <v>0</v>
      </c>
      <c r="G93" s="103"/>
      <c r="H93" s="102">
        <f t="shared" si="7"/>
        <v>0</v>
      </c>
      <c r="I93" s="101">
        <f t="shared" si="8"/>
        <v>0</v>
      </c>
      <c r="J93" s="42"/>
    </row>
    <row r="94" spans="1:10" ht="19.899999999999999" customHeight="1" thickBot="1" x14ac:dyDescent="0.3">
      <c r="A94" s="66">
        <v>91</v>
      </c>
      <c r="B94" s="109"/>
      <c r="C94" s="111"/>
      <c r="D94" s="110"/>
      <c r="E94" s="109"/>
      <c r="F94" s="98">
        <f t="shared" si="6"/>
        <v>0</v>
      </c>
      <c r="G94" s="108"/>
      <c r="H94" s="100">
        <f t="shared" si="7"/>
        <v>0</v>
      </c>
      <c r="I94" s="60">
        <f t="shared" si="8"/>
        <v>0</v>
      </c>
      <c r="J94" s="42"/>
    </row>
    <row r="95" spans="1:10" ht="19.899999999999999" customHeight="1" thickBot="1" x14ac:dyDescent="0.3">
      <c r="A95" s="74">
        <v>92</v>
      </c>
      <c r="B95" s="107"/>
      <c r="C95" s="105"/>
      <c r="D95" s="106"/>
      <c r="E95" s="105"/>
      <c r="F95" s="104">
        <f t="shared" si="6"/>
        <v>0</v>
      </c>
      <c r="G95" s="103"/>
      <c r="H95" s="102">
        <f t="shared" si="7"/>
        <v>0</v>
      </c>
      <c r="I95" s="101">
        <f t="shared" si="8"/>
        <v>0</v>
      </c>
      <c r="J95" s="42"/>
    </row>
    <row r="96" spans="1:10" ht="19.899999999999999" customHeight="1" thickBot="1" x14ac:dyDescent="0.3">
      <c r="A96" s="66">
        <v>93</v>
      </c>
      <c r="B96" s="109"/>
      <c r="C96" s="111"/>
      <c r="D96" s="110"/>
      <c r="E96" s="109"/>
      <c r="F96" s="98">
        <f t="shared" si="6"/>
        <v>0</v>
      </c>
      <c r="G96" s="108"/>
      <c r="H96" s="100">
        <f t="shared" si="7"/>
        <v>0</v>
      </c>
      <c r="I96" s="60">
        <f t="shared" si="8"/>
        <v>0</v>
      </c>
      <c r="J96" s="42"/>
    </row>
    <row r="97" spans="1:10" ht="19.899999999999999" customHeight="1" thickBot="1" x14ac:dyDescent="0.3">
      <c r="A97" s="74">
        <v>94</v>
      </c>
      <c r="B97" s="107"/>
      <c r="C97" s="105"/>
      <c r="D97" s="106"/>
      <c r="E97" s="105"/>
      <c r="F97" s="104">
        <f t="shared" si="6"/>
        <v>0</v>
      </c>
      <c r="G97" s="103"/>
      <c r="H97" s="102">
        <f t="shared" si="7"/>
        <v>0</v>
      </c>
      <c r="I97" s="101">
        <f t="shared" si="8"/>
        <v>0</v>
      </c>
      <c r="J97" s="42"/>
    </row>
    <row r="98" spans="1:10" ht="19.899999999999999" customHeight="1" thickBot="1" x14ac:dyDescent="0.3">
      <c r="A98" s="66">
        <v>95</v>
      </c>
      <c r="B98" s="109"/>
      <c r="C98" s="111"/>
      <c r="D98" s="110"/>
      <c r="E98" s="109"/>
      <c r="F98" s="98">
        <f t="shared" si="6"/>
        <v>0</v>
      </c>
      <c r="G98" s="108"/>
      <c r="H98" s="100">
        <f t="shared" si="7"/>
        <v>0</v>
      </c>
      <c r="I98" s="60">
        <f t="shared" si="8"/>
        <v>0</v>
      </c>
      <c r="J98" s="42"/>
    </row>
    <row r="99" spans="1:10" ht="19.899999999999999" customHeight="1" thickBot="1" x14ac:dyDescent="0.3">
      <c r="A99" s="74">
        <v>96</v>
      </c>
      <c r="B99" s="107"/>
      <c r="C99" s="105"/>
      <c r="D99" s="106"/>
      <c r="E99" s="105"/>
      <c r="F99" s="104">
        <f t="shared" si="6"/>
        <v>0</v>
      </c>
      <c r="G99" s="103"/>
      <c r="H99" s="102">
        <f t="shared" si="7"/>
        <v>0</v>
      </c>
      <c r="I99" s="101">
        <f t="shared" si="8"/>
        <v>0</v>
      </c>
      <c r="J99" s="42"/>
    </row>
    <row r="100" spans="1:10" ht="19.899999999999999" customHeight="1" thickBot="1" x14ac:dyDescent="0.3">
      <c r="A100" s="66">
        <v>97</v>
      </c>
      <c r="B100" s="109"/>
      <c r="C100" s="111"/>
      <c r="D100" s="110"/>
      <c r="E100" s="109"/>
      <c r="F100" s="98">
        <f t="shared" ref="F100:F131" si="9">IF(B100="",0,D100*E100)</f>
        <v>0</v>
      </c>
      <c r="G100" s="108"/>
      <c r="H100" s="100">
        <f t="shared" ref="H100:H131" si="10">IF(B100="",0,IF(G100&gt;0,PMT(0.08,G100,-1),0))</f>
        <v>0</v>
      </c>
      <c r="I100" s="60">
        <f t="shared" ref="I100:I131" si="11">IF(B100="",0,F100*($E$167/$F$154)*H100)</f>
        <v>0</v>
      </c>
      <c r="J100" s="42"/>
    </row>
    <row r="101" spans="1:10" ht="19.899999999999999" customHeight="1" thickBot="1" x14ac:dyDescent="0.3">
      <c r="A101" s="74">
        <v>98</v>
      </c>
      <c r="B101" s="107"/>
      <c r="C101" s="105"/>
      <c r="D101" s="106"/>
      <c r="E101" s="105"/>
      <c r="F101" s="104">
        <f t="shared" si="9"/>
        <v>0</v>
      </c>
      <c r="G101" s="103"/>
      <c r="H101" s="102">
        <f t="shared" si="10"/>
        <v>0</v>
      </c>
      <c r="I101" s="101">
        <f t="shared" si="11"/>
        <v>0</v>
      </c>
      <c r="J101" s="42"/>
    </row>
    <row r="102" spans="1:10" ht="19.899999999999999" customHeight="1" thickBot="1" x14ac:dyDescent="0.3">
      <c r="A102" s="66">
        <v>99</v>
      </c>
      <c r="B102" s="109"/>
      <c r="C102" s="111"/>
      <c r="D102" s="110"/>
      <c r="E102" s="109"/>
      <c r="F102" s="98">
        <f t="shared" si="9"/>
        <v>0</v>
      </c>
      <c r="G102" s="108"/>
      <c r="H102" s="100">
        <f t="shared" si="10"/>
        <v>0</v>
      </c>
      <c r="I102" s="60">
        <f t="shared" si="11"/>
        <v>0</v>
      </c>
      <c r="J102" s="42"/>
    </row>
    <row r="103" spans="1:10" ht="19.899999999999999" customHeight="1" thickBot="1" x14ac:dyDescent="0.3">
      <c r="A103" s="74">
        <v>100</v>
      </c>
      <c r="B103" s="107"/>
      <c r="C103" s="105"/>
      <c r="D103" s="106"/>
      <c r="E103" s="105"/>
      <c r="F103" s="104">
        <f t="shared" si="9"/>
        <v>0</v>
      </c>
      <c r="G103" s="103"/>
      <c r="H103" s="102">
        <f t="shared" si="10"/>
        <v>0</v>
      </c>
      <c r="I103" s="101">
        <f t="shared" si="11"/>
        <v>0</v>
      </c>
      <c r="J103" s="42"/>
    </row>
    <row r="104" spans="1:10" ht="19.899999999999999" customHeight="1" thickBot="1" x14ac:dyDescent="0.3">
      <c r="A104" s="66">
        <v>101</v>
      </c>
      <c r="B104" s="109"/>
      <c r="C104" s="111"/>
      <c r="D104" s="110"/>
      <c r="E104" s="109"/>
      <c r="F104" s="98">
        <f t="shared" si="9"/>
        <v>0</v>
      </c>
      <c r="G104" s="108"/>
      <c r="H104" s="100">
        <f t="shared" si="10"/>
        <v>0</v>
      </c>
      <c r="I104" s="60">
        <f t="shared" si="11"/>
        <v>0</v>
      </c>
      <c r="J104" s="42"/>
    </row>
    <row r="105" spans="1:10" ht="19.899999999999999" customHeight="1" thickBot="1" x14ac:dyDescent="0.3">
      <c r="A105" s="74">
        <v>102</v>
      </c>
      <c r="B105" s="107"/>
      <c r="C105" s="105"/>
      <c r="D105" s="106"/>
      <c r="E105" s="105"/>
      <c r="F105" s="104">
        <f t="shared" si="9"/>
        <v>0</v>
      </c>
      <c r="G105" s="103"/>
      <c r="H105" s="102">
        <f t="shared" si="10"/>
        <v>0</v>
      </c>
      <c r="I105" s="101">
        <f t="shared" si="11"/>
        <v>0</v>
      </c>
      <c r="J105" s="42"/>
    </row>
    <row r="106" spans="1:10" ht="19.899999999999999" customHeight="1" thickBot="1" x14ac:dyDescent="0.3">
      <c r="A106" s="66">
        <v>103</v>
      </c>
      <c r="B106" s="109"/>
      <c r="C106" s="111"/>
      <c r="D106" s="110"/>
      <c r="E106" s="109"/>
      <c r="F106" s="98">
        <f t="shared" si="9"/>
        <v>0</v>
      </c>
      <c r="G106" s="108"/>
      <c r="H106" s="100">
        <f t="shared" si="10"/>
        <v>0</v>
      </c>
      <c r="I106" s="60">
        <f t="shared" si="11"/>
        <v>0</v>
      </c>
      <c r="J106" s="42"/>
    </row>
    <row r="107" spans="1:10" ht="19.899999999999999" customHeight="1" thickBot="1" x14ac:dyDescent="0.3">
      <c r="A107" s="74">
        <v>104</v>
      </c>
      <c r="B107" s="107"/>
      <c r="C107" s="105"/>
      <c r="D107" s="106"/>
      <c r="E107" s="105"/>
      <c r="F107" s="104">
        <f t="shared" si="9"/>
        <v>0</v>
      </c>
      <c r="G107" s="103"/>
      <c r="H107" s="102">
        <f t="shared" si="10"/>
        <v>0</v>
      </c>
      <c r="I107" s="101">
        <f t="shared" si="11"/>
        <v>0</v>
      </c>
      <c r="J107" s="42"/>
    </row>
    <row r="108" spans="1:10" ht="19.899999999999999" customHeight="1" thickBot="1" x14ac:dyDescent="0.3">
      <c r="A108" s="66">
        <v>105</v>
      </c>
      <c r="B108" s="109"/>
      <c r="C108" s="111"/>
      <c r="D108" s="110"/>
      <c r="E108" s="109"/>
      <c r="F108" s="98">
        <f t="shared" si="9"/>
        <v>0</v>
      </c>
      <c r="G108" s="108"/>
      <c r="H108" s="100">
        <f t="shared" si="10"/>
        <v>0</v>
      </c>
      <c r="I108" s="60">
        <f t="shared" si="11"/>
        <v>0</v>
      </c>
      <c r="J108" s="42"/>
    </row>
    <row r="109" spans="1:10" ht="19.899999999999999" customHeight="1" thickBot="1" x14ac:dyDescent="0.3">
      <c r="A109" s="74">
        <v>106</v>
      </c>
      <c r="B109" s="107"/>
      <c r="C109" s="105"/>
      <c r="D109" s="106"/>
      <c r="E109" s="105"/>
      <c r="F109" s="104">
        <f t="shared" si="9"/>
        <v>0</v>
      </c>
      <c r="G109" s="103"/>
      <c r="H109" s="102">
        <f t="shared" si="10"/>
        <v>0</v>
      </c>
      <c r="I109" s="101">
        <f t="shared" si="11"/>
        <v>0</v>
      </c>
      <c r="J109" s="42"/>
    </row>
    <row r="110" spans="1:10" ht="19.899999999999999" customHeight="1" thickBot="1" x14ac:dyDescent="0.3">
      <c r="A110" s="66">
        <v>107</v>
      </c>
      <c r="B110" s="109"/>
      <c r="C110" s="111"/>
      <c r="D110" s="110"/>
      <c r="E110" s="109"/>
      <c r="F110" s="98">
        <f t="shared" si="9"/>
        <v>0</v>
      </c>
      <c r="G110" s="108"/>
      <c r="H110" s="100">
        <f t="shared" si="10"/>
        <v>0</v>
      </c>
      <c r="I110" s="60">
        <f t="shared" si="11"/>
        <v>0</v>
      </c>
      <c r="J110" s="42"/>
    </row>
    <row r="111" spans="1:10" ht="19.899999999999999" customHeight="1" thickBot="1" x14ac:dyDescent="0.3">
      <c r="A111" s="74">
        <v>108</v>
      </c>
      <c r="B111" s="107"/>
      <c r="C111" s="105"/>
      <c r="D111" s="106"/>
      <c r="E111" s="105"/>
      <c r="F111" s="104">
        <f t="shared" si="9"/>
        <v>0</v>
      </c>
      <c r="G111" s="103"/>
      <c r="H111" s="102">
        <f t="shared" si="10"/>
        <v>0</v>
      </c>
      <c r="I111" s="101">
        <f t="shared" si="11"/>
        <v>0</v>
      </c>
      <c r="J111" s="42"/>
    </row>
    <row r="112" spans="1:10" ht="19.899999999999999" customHeight="1" thickBot="1" x14ac:dyDescent="0.3">
      <c r="A112" s="66">
        <v>109</v>
      </c>
      <c r="B112" s="109"/>
      <c r="C112" s="111"/>
      <c r="D112" s="110"/>
      <c r="E112" s="109"/>
      <c r="F112" s="98">
        <f t="shared" si="9"/>
        <v>0</v>
      </c>
      <c r="G112" s="108"/>
      <c r="H112" s="100">
        <f t="shared" si="10"/>
        <v>0</v>
      </c>
      <c r="I112" s="60">
        <f t="shared" si="11"/>
        <v>0</v>
      </c>
      <c r="J112" s="42"/>
    </row>
    <row r="113" spans="1:10" ht="19.899999999999999" customHeight="1" thickBot="1" x14ac:dyDescent="0.3">
      <c r="A113" s="74">
        <v>110</v>
      </c>
      <c r="B113" s="107"/>
      <c r="C113" s="105"/>
      <c r="D113" s="106"/>
      <c r="E113" s="105"/>
      <c r="F113" s="104">
        <f t="shared" si="9"/>
        <v>0</v>
      </c>
      <c r="G113" s="103"/>
      <c r="H113" s="102">
        <f t="shared" si="10"/>
        <v>0</v>
      </c>
      <c r="I113" s="101">
        <f t="shared" si="11"/>
        <v>0</v>
      </c>
      <c r="J113" s="42"/>
    </row>
    <row r="114" spans="1:10" ht="19.899999999999999" customHeight="1" thickBot="1" x14ac:dyDescent="0.3">
      <c r="A114" s="66">
        <v>111</v>
      </c>
      <c r="B114" s="109"/>
      <c r="C114" s="111"/>
      <c r="D114" s="110"/>
      <c r="E114" s="109"/>
      <c r="F114" s="98">
        <f t="shared" si="9"/>
        <v>0</v>
      </c>
      <c r="G114" s="108"/>
      <c r="H114" s="100">
        <f t="shared" si="10"/>
        <v>0</v>
      </c>
      <c r="I114" s="60">
        <f t="shared" si="11"/>
        <v>0</v>
      </c>
      <c r="J114" s="42"/>
    </row>
    <row r="115" spans="1:10" ht="19.899999999999999" customHeight="1" thickBot="1" x14ac:dyDescent="0.3">
      <c r="A115" s="74">
        <v>112</v>
      </c>
      <c r="B115" s="107"/>
      <c r="C115" s="105"/>
      <c r="D115" s="106"/>
      <c r="E115" s="105"/>
      <c r="F115" s="104">
        <f t="shared" si="9"/>
        <v>0</v>
      </c>
      <c r="G115" s="103"/>
      <c r="H115" s="102">
        <f t="shared" si="10"/>
        <v>0</v>
      </c>
      <c r="I115" s="101">
        <f t="shared" si="11"/>
        <v>0</v>
      </c>
      <c r="J115" s="42"/>
    </row>
    <row r="116" spans="1:10" ht="19.899999999999999" customHeight="1" thickBot="1" x14ac:dyDescent="0.3">
      <c r="A116" s="66">
        <v>113</v>
      </c>
      <c r="B116" s="109"/>
      <c r="C116" s="111"/>
      <c r="D116" s="110"/>
      <c r="E116" s="109"/>
      <c r="F116" s="98">
        <f t="shared" si="9"/>
        <v>0</v>
      </c>
      <c r="G116" s="108"/>
      <c r="H116" s="100">
        <f t="shared" si="10"/>
        <v>0</v>
      </c>
      <c r="I116" s="60">
        <f t="shared" si="11"/>
        <v>0</v>
      </c>
      <c r="J116" s="42"/>
    </row>
    <row r="117" spans="1:10" ht="19.899999999999999" customHeight="1" thickBot="1" x14ac:dyDescent="0.3">
      <c r="A117" s="74">
        <v>114</v>
      </c>
      <c r="B117" s="107"/>
      <c r="C117" s="105"/>
      <c r="D117" s="106"/>
      <c r="E117" s="105"/>
      <c r="F117" s="104">
        <f t="shared" si="9"/>
        <v>0</v>
      </c>
      <c r="G117" s="103"/>
      <c r="H117" s="102">
        <f t="shared" si="10"/>
        <v>0</v>
      </c>
      <c r="I117" s="101">
        <f t="shared" si="11"/>
        <v>0</v>
      </c>
      <c r="J117" s="42"/>
    </row>
    <row r="118" spans="1:10" ht="19.899999999999999" customHeight="1" thickBot="1" x14ac:dyDescent="0.3">
      <c r="A118" s="66">
        <v>115</v>
      </c>
      <c r="B118" s="109"/>
      <c r="C118" s="111"/>
      <c r="D118" s="110"/>
      <c r="E118" s="109"/>
      <c r="F118" s="98">
        <f t="shared" si="9"/>
        <v>0</v>
      </c>
      <c r="G118" s="108"/>
      <c r="H118" s="100">
        <f t="shared" si="10"/>
        <v>0</v>
      </c>
      <c r="I118" s="60">
        <f t="shared" si="11"/>
        <v>0</v>
      </c>
      <c r="J118" s="42"/>
    </row>
    <row r="119" spans="1:10" ht="19.899999999999999" customHeight="1" thickBot="1" x14ac:dyDescent="0.3">
      <c r="A119" s="74">
        <v>116</v>
      </c>
      <c r="B119" s="107"/>
      <c r="C119" s="105"/>
      <c r="D119" s="106"/>
      <c r="E119" s="105"/>
      <c r="F119" s="104">
        <f t="shared" si="9"/>
        <v>0</v>
      </c>
      <c r="G119" s="103"/>
      <c r="H119" s="102">
        <f t="shared" si="10"/>
        <v>0</v>
      </c>
      <c r="I119" s="101">
        <f t="shared" si="11"/>
        <v>0</v>
      </c>
      <c r="J119" s="42"/>
    </row>
    <row r="120" spans="1:10" ht="19.899999999999999" customHeight="1" thickBot="1" x14ac:dyDescent="0.3">
      <c r="A120" s="66">
        <v>117</v>
      </c>
      <c r="B120" s="109"/>
      <c r="C120" s="111"/>
      <c r="D120" s="110"/>
      <c r="E120" s="109"/>
      <c r="F120" s="98">
        <f t="shared" si="9"/>
        <v>0</v>
      </c>
      <c r="G120" s="108"/>
      <c r="H120" s="100">
        <f t="shared" si="10"/>
        <v>0</v>
      </c>
      <c r="I120" s="60">
        <f t="shared" si="11"/>
        <v>0</v>
      </c>
      <c r="J120" s="42"/>
    </row>
    <row r="121" spans="1:10" ht="19.899999999999999" customHeight="1" thickBot="1" x14ac:dyDescent="0.3">
      <c r="A121" s="74">
        <v>118</v>
      </c>
      <c r="B121" s="107"/>
      <c r="C121" s="105"/>
      <c r="D121" s="106"/>
      <c r="E121" s="105"/>
      <c r="F121" s="104">
        <f t="shared" si="9"/>
        <v>0</v>
      </c>
      <c r="G121" s="103"/>
      <c r="H121" s="102">
        <f t="shared" si="10"/>
        <v>0</v>
      </c>
      <c r="I121" s="101">
        <f t="shared" si="11"/>
        <v>0</v>
      </c>
      <c r="J121" s="42"/>
    </row>
    <row r="122" spans="1:10" ht="19.899999999999999" customHeight="1" thickBot="1" x14ac:dyDescent="0.3">
      <c r="A122" s="66">
        <v>119</v>
      </c>
      <c r="B122" s="109"/>
      <c r="C122" s="111"/>
      <c r="D122" s="110"/>
      <c r="E122" s="109"/>
      <c r="F122" s="98">
        <f t="shared" si="9"/>
        <v>0</v>
      </c>
      <c r="G122" s="108"/>
      <c r="H122" s="100">
        <f t="shared" si="10"/>
        <v>0</v>
      </c>
      <c r="I122" s="60">
        <f t="shared" si="11"/>
        <v>0</v>
      </c>
      <c r="J122" s="42"/>
    </row>
    <row r="123" spans="1:10" ht="19.899999999999999" customHeight="1" thickBot="1" x14ac:dyDescent="0.3">
      <c r="A123" s="74">
        <v>120</v>
      </c>
      <c r="B123" s="107"/>
      <c r="C123" s="105"/>
      <c r="D123" s="106"/>
      <c r="E123" s="105"/>
      <c r="F123" s="104">
        <f t="shared" si="9"/>
        <v>0</v>
      </c>
      <c r="G123" s="103"/>
      <c r="H123" s="102">
        <f t="shared" si="10"/>
        <v>0</v>
      </c>
      <c r="I123" s="101">
        <f t="shared" si="11"/>
        <v>0</v>
      </c>
      <c r="J123" s="42"/>
    </row>
    <row r="124" spans="1:10" ht="19.899999999999999" customHeight="1" thickBot="1" x14ac:dyDescent="0.3">
      <c r="A124" s="66">
        <v>121</v>
      </c>
      <c r="B124" s="109"/>
      <c r="C124" s="111"/>
      <c r="D124" s="110"/>
      <c r="E124" s="109"/>
      <c r="F124" s="98">
        <f t="shared" si="9"/>
        <v>0</v>
      </c>
      <c r="G124" s="108"/>
      <c r="H124" s="100">
        <f t="shared" si="10"/>
        <v>0</v>
      </c>
      <c r="I124" s="60">
        <f t="shared" si="11"/>
        <v>0</v>
      </c>
      <c r="J124" s="42"/>
    </row>
    <row r="125" spans="1:10" ht="19.899999999999999" customHeight="1" thickBot="1" x14ac:dyDescent="0.3">
      <c r="A125" s="74">
        <v>122</v>
      </c>
      <c r="B125" s="107"/>
      <c r="C125" s="105"/>
      <c r="D125" s="106"/>
      <c r="E125" s="105"/>
      <c r="F125" s="104">
        <f t="shared" si="9"/>
        <v>0</v>
      </c>
      <c r="G125" s="103"/>
      <c r="H125" s="102">
        <f t="shared" si="10"/>
        <v>0</v>
      </c>
      <c r="I125" s="101">
        <f t="shared" si="11"/>
        <v>0</v>
      </c>
      <c r="J125" s="42"/>
    </row>
    <row r="126" spans="1:10" ht="19.899999999999999" customHeight="1" thickBot="1" x14ac:dyDescent="0.3">
      <c r="A126" s="66">
        <v>123</v>
      </c>
      <c r="B126" s="109"/>
      <c r="C126" s="111"/>
      <c r="D126" s="110"/>
      <c r="E126" s="109"/>
      <c r="F126" s="98">
        <f t="shared" si="9"/>
        <v>0</v>
      </c>
      <c r="G126" s="108"/>
      <c r="H126" s="100">
        <f t="shared" si="10"/>
        <v>0</v>
      </c>
      <c r="I126" s="60">
        <f t="shared" si="11"/>
        <v>0</v>
      </c>
      <c r="J126" s="42"/>
    </row>
    <row r="127" spans="1:10" ht="19.899999999999999" customHeight="1" thickBot="1" x14ac:dyDescent="0.3">
      <c r="A127" s="74">
        <v>124</v>
      </c>
      <c r="B127" s="107"/>
      <c r="C127" s="105"/>
      <c r="D127" s="106"/>
      <c r="E127" s="105"/>
      <c r="F127" s="104">
        <f t="shared" si="9"/>
        <v>0</v>
      </c>
      <c r="G127" s="103"/>
      <c r="H127" s="102">
        <f t="shared" si="10"/>
        <v>0</v>
      </c>
      <c r="I127" s="101">
        <f t="shared" si="11"/>
        <v>0</v>
      </c>
      <c r="J127" s="42"/>
    </row>
    <row r="128" spans="1:10" ht="19.899999999999999" customHeight="1" thickBot="1" x14ac:dyDescent="0.3">
      <c r="A128" s="66">
        <v>125</v>
      </c>
      <c r="B128" s="109"/>
      <c r="C128" s="111"/>
      <c r="D128" s="110"/>
      <c r="E128" s="109"/>
      <c r="F128" s="98">
        <f t="shared" si="9"/>
        <v>0</v>
      </c>
      <c r="G128" s="108"/>
      <c r="H128" s="100">
        <f t="shared" si="10"/>
        <v>0</v>
      </c>
      <c r="I128" s="60">
        <f t="shared" si="11"/>
        <v>0</v>
      </c>
      <c r="J128" s="42"/>
    </row>
    <row r="129" spans="1:10" ht="19.899999999999999" customHeight="1" thickBot="1" x14ac:dyDescent="0.3">
      <c r="A129" s="74">
        <v>126</v>
      </c>
      <c r="B129" s="107"/>
      <c r="C129" s="105"/>
      <c r="D129" s="106"/>
      <c r="E129" s="105"/>
      <c r="F129" s="104">
        <f t="shared" si="9"/>
        <v>0</v>
      </c>
      <c r="G129" s="103"/>
      <c r="H129" s="102">
        <f t="shared" si="10"/>
        <v>0</v>
      </c>
      <c r="I129" s="101">
        <f t="shared" si="11"/>
        <v>0</v>
      </c>
      <c r="J129" s="42"/>
    </row>
    <row r="130" spans="1:10" ht="19.899999999999999" customHeight="1" thickBot="1" x14ac:dyDescent="0.3">
      <c r="A130" s="66">
        <v>127</v>
      </c>
      <c r="B130" s="109"/>
      <c r="C130" s="111"/>
      <c r="D130" s="110"/>
      <c r="E130" s="109"/>
      <c r="F130" s="98">
        <f t="shared" si="9"/>
        <v>0</v>
      </c>
      <c r="G130" s="108"/>
      <c r="H130" s="100">
        <f t="shared" si="10"/>
        <v>0</v>
      </c>
      <c r="I130" s="60">
        <f t="shared" si="11"/>
        <v>0</v>
      </c>
      <c r="J130" s="42"/>
    </row>
    <row r="131" spans="1:10" ht="19.899999999999999" customHeight="1" thickBot="1" x14ac:dyDescent="0.3">
      <c r="A131" s="74">
        <v>128</v>
      </c>
      <c r="B131" s="107"/>
      <c r="C131" s="105"/>
      <c r="D131" s="106"/>
      <c r="E131" s="105"/>
      <c r="F131" s="104">
        <f t="shared" si="9"/>
        <v>0</v>
      </c>
      <c r="G131" s="103"/>
      <c r="H131" s="102">
        <f t="shared" si="10"/>
        <v>0</v>
      </c>
      <c r="I131" s="101">
        <f t="shared" si="11"/>
        <v>0</v>
      </c>
      <c r="J131" s="42"/>
    </row>
    <row r="132" spans="1:10" ht="19.899999999999999" customHeight="1" thickBot="1" x14ac:dyDescent="0.3">
      <c r="A132" s="66">
        <v>129</v>
      </c>
      <c r="B132" s="109"/>
      <c r="C132" s="111"/>
      <c r="D132" s="110"/>
      <c r="E132" s="109"/>
      <c r="F132" s="98">
        <f t="shared" ref="F132:F163" si="12">IF(B132="",0,D132*E132)</f>
        <v>0</v>
      </c>
      <c r="G132" s="108"/>
      <c r="H132" s="100">
        <f t="shared" ref="H132:H163" si="13">IF(B132="",0,IF(G132&gt;0,PMT(0.08,G132,-1),0))</f>
        <v>0</v>
      </c>
      <c r="I132" s="60">
        <f t="shared" ref="I132:I163" si="14">IF(B132="",0,F132*($E$167/$F$154)*H132)</f>
        <v>0</v>
      </c>
      <c r="J132" s="42"/>
    </row>
    <row r="133" spans="1:10" ht="19.899999999999999" customHeight="1" thickBot="1" x14ac:dyDescent="0.3">
      <c r="A133" s="74">
        <v>130</v>
      </c>
      <c r="B133" s="107"/>
      <c r="C133" s="105"/>
      <c r="D133" s="106"/>
      <c r="E133" s="105"/>
      <c r="F133" s="104">
        <f t="shared" si="12"/>
        <v>0</v>
      </c>
      <c r="G133" s="103"/>
      <c r="H133" s="102">
        <f t="shared" si="13"/>
        <v>0</v>
      </c>
      <c r="I133" s="101">
        <f t="shared" si="14"/>
        <v>0</v>
      </c>
      <c r="J133" s="42"/>
    </row>
    <row r="134" spans="1:10" ht="19.899999999999999" customHeight="1" thickBot="1" x14ac:dyDescent="0.3">
      <c r="A134" s="66">
        <v>131</v>
      </c>
      <c r="B134" s="109"/>
      <c r="C134" s="111"/>
      <c r="D134" s="110"/>
      <c r="E134" s="109"/>
      <c r="F134" s="98">
        <f t="shared" si="12"/>
        <v>0</v>
      </c>
      <c r="G134" s="108"/>
      <c r="H134" s="100">
        <f t="shared" si="13"/>
        <v>0</v>
      </c>
      <c r="I134" s="60">
        <f t="shared" si="14"/>
        <v>0</v>
      </c>
      <c r="J134" s="42"/>
    </row>
    <row r="135" spans="1:10" ht="19.899999999999999" customHeight="1" thickBot="1" x14ac:dyDescent="0.3">
      <c r="A135" s="74">
        <v>132</v>
      </c>
      <c r="B135" s="107"/>
      <c r="C135" s="105"/>
      <c r="D135" s="106"/>
      <c r="E135" s="105"/>
      <c r="F135" s="104">
        <f t="shared" si="12"/>
        <v>0</v>
      </c>
      <c r="G135" s="103"/>
      <c r="H135" s="102">
        <f t="shared" si="13"/>
        <v>0</v>
      </c>
      <c r="I135" s="101">
        <f t="shared" si="14"/>
        <v>0</v>
      </c>
      <c r="J135" s="42"/>
    </row>
    <row r="136" spans="1:10" ht="19.899999999999999" customHeight="1" thickBot="1" x14ac:dyDescent="0.3">
      <c r="A136" s="66">
        <v>133</v>
      </c>
      <c r="B136" s="109"/>
      <c r="C136" s="111"/>
      <c r="D136" s="110"/>
      <c r="E136" s="109"/>
      <c r="F136" s="98">
        <f t="shared" si="12"/>
        <v>0</v>
      </c>
      <c r="G136" s="108"/>
      <c r="H136" s="100">
        <f t="shared" si="13"/>
        <v>0</v>
      </c>
      <c r="I136" s="60">
        <f t="shared" si="14"/>
        <v>0</v>
      </c>
      <c r="J136" s="42"/>
    </row>
    <row r="137" spans="1:10" ht="19.899999999999999" customHeight="1" thickBot="1" x14ac:dyDescent="0.3">
      <c r="A137" s="74">
        <v>134</v>
      </c>
      <c r="B137" s="107"/>
      <c r="C137" s="105"/>
      <c r="D137" s="106"/>
      <c r="E137" s="105"/>
      <c r="F137" s="104">
        <f t="shared" si="12"/>
        <v>0</v>
      </c>
      <c r="G137" s="103"/>
      <c r="H137" s="102">
        <f t="shared" si="13"/>
        <v>0</v>
      </c>
      <c r="I137" s="101">
        <f t="shared" si="14"/>
        <v>0</v>
      </c>
      <c r="J137" s="42"/>
    </row>
    <row r="138" spans="1:10" ht="19.899999999999999" customHeight="1" thickBot="1" x14ac:dyDescent="0.3">
      <c r="A138" s="66">
        <v>135</v>
      </c>
      <c r="B138" s="109"/>
      <c r="C138" s="111"/>
      <c r="D138" s="110"/>
      <c r="E138" s="109"/>
      <c r="F138" s="98">
        <f t="shared" si="12"/>
        <v>0</v>
      </c>
      <c r="G138" s="108"/>
      <c r="H138" s="100">
        <f t="shared" si="13"/>
        <v>0</v>
      </c>
      <c r="I138" s="60">
        <f t="shared" si="14"/>
        <v>0</v>
      </c>
      <c r="J138" s="42"/>
    </row>
    <row r="139" spans="1:10" ht="19.899999999999999" customHeight="1" thickBot="1" x14ac:dyDescent="0.3">
      <c r="A139" s="74">
        <v>136</v>
      </c>
      <c r="B139" s="107"/>
      <c r="C139" s="105"/>
      <c r="D139" s="106"/>
      <c r="E139" s="105"/>
      <c r="F139" s="104">
        <f t="shared" si="12"/>
        <v>0</v>
      </c>
      <c r="G139" s="103"/>
      <c r="H139" s="102">
        <f t="shared" si="13"/>
        <v>0</v>
      </c>
      <c r="I139" s="101">
        <f t="shared" si="14"/>
        <v>0</v>
      </c>
      <c r="J139" s="42"/>
    </row>
    <row r="140" spans="1:10" ht="19.899999999999999" customHeight="1" thickBot="1" x14ac:dyDescent="0.3">
      <c r="A140" s="66">
        <v>137</v>
      </c>
      <c r="B140" s="109"/>
      <c r="C140" s="111"/>
      <c r="D140" s="110"/>
      <c r="E140" s="109"/>
      <c r="F140" s="98">
        <f t="shared" si="12"/>
        <v>0</v>
      </c>
      <c r="G140" s="108"/>
      <c r="H140" s="100">
        <f t="shared" si="13"/>
        <v>0</v>
      </c>
      <c r="I140" s="60">
        <f t="shared" si="14"/>
        <v>0</v>
      </c>
      <c r="J140" s="42"/>
    </row>
    <row r="141" spans="1:10" ht="19.899999999999999" customHeight="1" thickBot="1" x14ac:dyDescent="0.3">
      <c r="A141" s="74">
        <v>138</v>
      </c>
      <c r="B141" s="107"/>
      <c r="C141" s="105"/>
      <c r="D141" s="106"/>
      <c r="E141" s="105"/>
      <c r="F141" s="104">
        <f t="shared" si="12"/>
        <v>0</v>
      </c>
      <c r="G141" s="103"/>
      <c r="H141" s="102">
        <f t="shared" si="13"/>
        <v>0</v>
      </c>
      <c r="I141" s="101">
        <f t="shared" si="14"/>
        <v>0</v>
      </c>
      <c r="J141" s="42"/>
    </row>
    <row r="142" spans="1:10" ht="19.899999999999999" customHeight="1" thickBot="1" x14ac:dyDescent="0.3">
      <c r="A142" s="66">
        <v>139</v>
      </c>
      <c r="B142" s="109"/>
      <c r="C142" s="111"/>
      <c r="D142" s="110"/>
      <c r="E142" s="109"/>
      <c r="F142" s="98">
        <f t="shared" si="12"/>
        <v>0</v>
      </c>
      <c r="G142" s="108"/>
      <c r="H142" s="100">
        <f t="shared" si="13"/>
        <v>0</v>
      </c>
      <c r="I142" s="60">
        <f t="shared" si="14"/>
        <v>0</v>
      </c>
      <c r="J142" s="42"/>
    </row>
    <row r="143" spans="1:10" ht="19.899999999999999" customHeight="1" thickBot="1" x14ac:dyDescent="0.3">
      <c r="A143" s="74">
        <v>140</v>
      </c>
      <c r="B143" s="107"/>
      <c r="C143" s="105"/>
      <c r="D143" s="106"/>
      <c r="E143" s="105"/>
      <c r="F143" s="104">
        <f t="shared" si="12"/>
        <v>0</v>
      </c>
      <c r="G143" s="103"/>
      <c r="H143" s="102">
        <f t="shared" si="13"/>
        <v>0</v>
      </c>
      <c r="I143" s="101">
        <f t="shared" si="14"/>
        <v>0</v>
      </c>
      <c r="J143" s="42"/>
    </row>
    <row r="144" spans="1:10" s="42" customFormat="1" ht="19.899999999999999" customHeight="1" thickBot="1" x14ac:dyDescent="0.3">
      <c r="A144" s="66">
        <v>141</v>
      </c>
      <c r="B144" s="109"/>
      <c r="C144" s="111"/>
      <c r="D144" s="110"/>
      <c r="E144" s="109"/>
      <c r="F144" s="98">
        <f t="shared" si="12"/>
        <v>0</v>
      </c>
      <c r="G144" s="108"/>
      <c r="H144" s="100">
        <f t="shared" si="13"/>
        <v>0</v>
      </c>
      <c r="I144" s="60">
        <f t="shared" si="14"/>
        <v>0</v>
      </c>
    </row>
    <row r="145" spans="1:12" ht="19.899999999999999" customHeight="1" thickBot="1" x14ac:dyDescent="0.3">
      <c r="A145" s="74">
        <v>142</v>
      </c>
      <c r="B145" s="107"/>
      <c r="C145" s="105"/>
      <c r="D145" s="106"/>
      <c r="E145" s="105"/>
      <c r="F145" s="104">
        <f t="shared" si="12"/>
        <v>0</v>
      </c>
      <c r="G145" s="103"/>
      <c r="H145" s="102">
        <f t="shared" si="13"/>
        <v>0</v>
      </c>
      <c r="I145" s="101">
        <f t="shared" si="14"/>
        <v>0</v>
      </c>
      <c r="J145" s="42"/>
    </row>
    <row r="146" spans="1:12" ht="19.899999999999999" customHeight="1" thickBot="1" x14ac:dyDescent="0.3">
      <c r="A146" s="66">
        <v>143</v>
      </c>
      <c r="B146" s="109"/>
      <c r="C146" s="111"/>
      <c r="D146" s="110"/>
      <c r="E146" s="109"/>
      <c r="F146" s="98">
        <f t="shared" si="12"/>
        <v>0</v>
      </c>
      <c r="G146" s="108"/>
      <c r="H146" s="100">
        <f t="shared" si="13"/>
        <v>0</v>
      </c>
      <c r="I146" s="60">
        <f t="shared" si="14"/>
        <v>0</v>
      </c>
      <c r="J146" s="42"/>
    </row>
    <row r="147" spans="1:12" ht="19.899999999999999" customHeight="1" thickBot="1" x14ac:dyDescent="0.3">
      <c r="A147" s="74">
        <v>144</v>
      </c>
      <c r="B147" s="107"/>
      <c r="C147" s="105"/>
      <c r="D147" s="106"/>
      <c r="E147" s="105"/>
      <c r="F147" s="104">
        <f t="shared" si="12"/>
        <v>0</v>
      </c>
      <c r="G147" s="103"/>
      <c r="H147" s="102">
        <f t="shared" si="13"/>
        <v>0</v>
      </c>
      <c r="I147" s="101">
        <f t="shared" si="14"/>
        <v>0</v>
      </c>
      <c r="J147" s="42"/>
    </row>
    <row r="148" spans="1:12" ht="19.899999999999999" customHeight="1" thickBot="1" x14ac:dyDescent="0.3">
      <c r="A148" s="66">
        <v>145</v>
      </c>
      <c r="B148" s="109"/>
      <c r="C148" s="111"/>
      <c r="D148" s="110"/>
      <c r="E148" s="109"/>
      <c r="F148" s="98">
        <f t="shared" si="12"/>
        <v>0</v>
      </c>
      <c r="G148" s="108"/>
      <c r="H148" s="100">
        <f t="shared" si="13"/>
        <v>0</v>
      </c>
      <c r="I148" s="60">
        <f t="shared" si="14"/>
        <v>0</v>
      </c>
      <c r="J148" s="42"/>
    </row>
    <row r="149" spans="1:12" ht="19.899999999999999" customHeight="1" thickBot="1" x14ac:dyDescent="0.3">
      <c r="A149" s="74">
        <v>146</v>
      </c>
      <c r="B149" s="107"/>
      <c r="C149" s="105"/>
      <c r="D149" s="106"/>
      <c r="E149" s="105"/>
      <c r="F149" s="104">
        <f t="shared" si="12"/>
        <v>0</v>
      </c>
      <c r="G149" s="103"/>
      <c r="H149" s="102">
        <f t="shared" si="13"/>
        <v>0</v>
      </c>
      <c r="I149" s="101">
        <f t="shared" si="14"/>
        <v>0</v>
      </c>
      <c r="J149" s="42"/>
    </row>
    <row r="150" spans="1:12" ht="19.899999999999999" customHeight="1" thickBot="1" x14ac:dyDescent="0.3">
      <c r="A150" s="66">
        <v>147</v>
      </c>
      <c r="B150" s="109"/>
      <c r="C150" s="111"/>
      <c r="D150" s="110"/>
      <c r="E150" s="109"/>
      <c r="F150" s="98">
        <f t="shared" si="12"/>
        <v>0</v>
      </c>
      <c r="G150" s="108"/>
      <c r="H150" s="100">
        <f t="shared" si="13"/>
        <v>0</v>
      </c>
      <c r="I150" s="60">
        <f t="shared" si="14"/>
        <v>0</v>
      </c>
      <c r="J150" s="42"/>
    </row>
    <row r="151" spans="1:12" ht="19.899999999999999" customHeight="1" thickBot="1" x14ac:dyDescent="0.3">
      <c r="A151" s="74">
        <v>148</v>
      </c>
      <c r="B151" s="107"/>
      <c r="C151" s="105"/>
      <c r="D151" s="106"/>
      <c r="E151" s="105"/>
      <c r="F151" s="104">
        <f t="shared" si="12"/>
        <v>0</v>
      </c>
      <c r="G151" s="103"/>
      <c r="H151" s="102">
        <f t="shared" si="13"/>
        <v>0</v>
      </c>
      <c r="I151" s="101">
        <f t="shared" si="14"/>
        <v>0</v>
      </c>
      <c r="J151" s="42"/>
    </row>
    <row r="152" spans="1:12" ht="19.899999999999999" customHeight="1" thickBot="1" x14ac:dyDescent="0.3">
      <c r="A152" s="66">
        <v>149</v>
      </c>
      <c r="B152" s="109"/>
      <c r="C152" s="111"/>
      <c r="D152" s="110"/>
      <c r="E152" s="109"/>
      <c r="F152" s="98">
        <f t="shared" si="12"/>
        <v>0</v>
      </c>
      <c r="G152" s="108"/>
      <c r="H152" s="100">
        <f t="shared" si="13"/>
        <v>0</v>
      </c>
      <c r="I152" s="60">
        <f t="shared" si="14"/>
        <v>0</v>
      </c>
      <c r="J152" s="42"/>
    </row>
    <row r="153" spans="1:12" ht="19.899999999999999" customHeight="1" thickBot="1" x14ac:dyDescent="0.3">
      <c r="A153" s="74">
        <v>150</v>
      </c>
      <c r="B153" s="107"/>
      <c r="C153" s="105"/>
      <c r="D153" s="106"/>
      <c r="E153" s="105"/>
      <c r="F153" s="104">
        <f t="shared" si="12"/>
        <v>0</v>
      </c>
      <c r="G153" s="103"/>
      <c r="H153" s="102">
        <f t="shared" si="13"/>
        <v>0</v>
      </c>
      <c r="I153" s="101">
        <f t="shared" si="14"/>
        <v>0</v>
      </c>
      <c r="J153" s="42"/>
    </row>
    <row r="154" spans="1:12" ht="19.899999999999999" customHeight="1" thickBot="1" x14ac:dyDescent="0.3">
      <c r="A154" s="66"/>
      <c r="B154" s="100"/>
      <c r="C154" s="61" t="s">
        <v>91</v>
      </c>
      <c r="D154" s="99"/>
      <c r="E154" s="61"/>
      <c r="F154" s="98">
        <f>SUM(F4:F153)</f>
        <v>0</v>
      </c>
      <c r="G154" s="61"/>
      <c r="H154" s="61"/>
      <c r="I154" s="60">
        <f>SUM(I4:I153)</f>
        <v>0</v>
      </c>
      <c r="J154" s="42"/>
    </row>
    <row r="155" spans="1:12" ht="19.899999999999999" customHeight="1" thickBot="1" x14ac:dyDescent="0.3">
      <c r="A155" s="78"/>
      <c r="B155" s="78"/>
      <c r="C155" s="78"/>
      <c r="D155" s="78"/>
      <c r="E155" s="78"/>
      <c r="F155" s="80"/>
      <c r="G155" s="80"/>
      <c r="H155" s="97"/>
      <c r="L155" s="96"/>
    </row>
    <row r="156" spans="1:12" ht="19.899999999999999" customHeight="1" thickTop="1" thickBot="1" x14ac:dyDescent="0.3">
      <c r="A156" s="122" t="s">
        <v>90</v>
      </c>
      <c r="B156" s="123"/>
      <c r="C156" s="123"/>
      <c r="D156" s="123"/>
      <c r="E156" s="124"/>
      <c r="F156" s="80"/>
      <c r="G156" s="80"/>
      <c r="H156" s="80"/>
      <c r="L156" s="96"/>
    </row>
    <row r="157" spans="1:12" ht="19.899999999999999" customHeight="1" thickBot="1" x14ac:dyDescent="0.3">
      <c r="A157" s="74"/>
      <c r="B157" s="95" t="s">
        <v>89</v>
      </c>
      <c r="C157" s="95" t="s">
        <v>88</v>
      </c>
      <c r="D157" s="95" t="s">
        <v>87</v>
      </c>
      <c r="E157" s="94" t="s">
        <v>86</v>
      </c>
      <c r="F157" s="80"/>
      <c r="G157" s="80"/>
      <c r="H157" s="80"/>
    </row>
    <row r="158" spans="1:12" ht="19.899999999999999" customHeight="1" thickBot="1" x14ac:dyDescent="0.3">
      <c r="A158" s="93">
        <v>1</v>
      </c>
      <c r="B158" s="92" t="s">
        <v>85</v>
      </c>
      <c r="C158" s="91"/>
      <c r="D158" s="85">
        <f t="shared" ref="D158:D165" si="15">IF(C158="",0,1)</f>
        <v>0</v>
      </c>
      <c r="E158" s="84">
        <f t="shared" ref="E158:E165" si="16">C158*D158</f>
        <v>0</v>
      </c>
      <c r="F158" s="80"/>
      <c r="G158" s="80"/>
      <c r="H158" s="80"/>
    </row>
    <row r="159" spans="1:12" ht="19.899999999999999" customHeight="1" thickBot="1" x14ac:dyDescent="0.3">
      <c r="A159" s="90">
        <v>2</v>
      </c>
      <c r="B159" s="89" t="s">
        <v>23</v>
      </c>
      <c r="C159" s="88"/>
      <c r="D159" s="87">
        <f t="shared" si="15"/>
        <v>0</v>
      </c>
      <c r="E159" s="86">
        <f t="shared" si="16"/>
        <v>0</v>
      </c>
      <c r="F159" s="80"/>
      <c r="G159" s="80"/>
      <c r="H159" s="81"/>
    </row>
    <row r="160" spans="1:12" ht="19.899999999999999" customHeight="1" thickBot="1" x14ac:dyDescent="0.3">
      <c r="A160" s="93">
        <v>3</v>
      </c>
      <c r="B160" s="92" t="s">
        <v>84</v>
      </c>
      <c r="C160" s="91"/>
      <c r="D160" s="85">
        <f t="shared" si="15"/>
        <v>0</v>
      </c>
      <c r="E160" s="84">
        <f t="shared" si="16"/>
        <v>0</v>
      </c>
      <c r="F160" s="80"/>
      <c r="G160" s="80"/>
      <c r="H160" s="81"/>
    </row>
    <row r="161" spans="1:8" ht="19.899999999999999" customHeight="1" thickBot="1" x14ac:dyDescent="0.3">
      <c r="A161" s="90">
        <v>4</v>
      </c>
      <c r="B161" s="89" t="s">
        <v>27</v>
      </c>
      <c r="C161" s="88"/>
      <c r="D161" s="87">
        <f t="shared" si="15"/>
        <v>0</v>
      </c>
      <c r="E161" s="86">
        <f t="shared" si="16"/>
        <v>0</v>
      </c>
      <c r="F161" s="80"/>
      <c r="G161" s="80"/>
      <c r="H161" s="80"/>
    </row>
    <row r="162" spans="1:8" ht="19.899999999999999" customHeight="1" thickBot="1" x14ac:dyDescent="0.3">
      <c r="A162" s="93">
        <v>5</v>
      </c>
      <c r="B162" s="92" t="s">
        <v>28</v>
      </c>
      <c r="C162" s="91"/>
      <c r="D162" s="85">
        <f t="shared" si="15"/>
        <v>0</v>
      </c>
      <c r="E162" s="84">
        <f t="shared" si="16"/>
        <v>0</v>
      </c>
      <c r="F162" s="80"/>
      <c r="G162" s="80"/>
      <c r="H162" s="80"/>
    </row>
    <row r="163" spans="1:8" ht="19.899999999999999" customHeight="1" thickBot="1" x14ac:dyDescent="0.3">
      <c r="A163" s="90">
        <v>6</v>
      </c>
      <c r="B163" s="89" t="s">
        <v>29</v>
      </c>
      <c r="C163" s="88"/>
      <c r="D163" s="87">
        <f t="shared" si="15"/>
        <v>0</v>
      </c>
      <c r="E163" s="86">
        <f t="shared" si="16"/>
        <v>0</v>
      </c>
      <c r="F163" s="80"/>
      <c r="G163" s="80"/>
      <c r="H163" s="80"/>
    </row>
    <row r="164" spans="1:8" ht="19.899999999999999" customHeight="1" thickBot="1" x14ac:dyDescent="0.3">
      <c r="A164" s="93">
        <v>7</v>
      </c>
      <c r="B164" s="92" t="s">
        <v>83</v>
      </c>
      <c r="C164" s="91"/>
      <c r="D164" s="85">
        <f t="shared" si="15"/>
        <v>0</v>
      </c>
      <c r="E164" s="84">
        <f t="shared" si="16"/>
        <v>0</v>
      </c>
      <c r="F164" s="80"/>
      <c r="G164" s="80"/>
      <c r="H164" s="80"/>
    </row>
    <row r="165" spans="1:8" ht="19.899999999999999" customHeight="1" thickBot="1" x14ac:dyDescent="0.3">
      <c r="A165" s="90">
        <v>8</v>
      </c>
      <c r="B165" s="89" t="s">
        <v>82</v>
      </c>
      <c r="C165" s="88"/>
      <c r="D165" s="87">
        <f t="shared" si="15"/>
        <v>0</v>
      </c>
      <c r="E165" s="86">
        <f t="shared" si="16"/>
        <v>0</v>
      </c>
      <c r="F165" s="80"/>
      <c r="G165" s="80"/>
      <c r="H165" s="80"/>
    </row>
    <row r="166" spans="1:8" ht="19.899999999999999" customHeight="1" thickBot="1" x14ac:dyDescent="0.3">
      <c r="A166" s="131" t="s">
        <v>81</v>
      </c>
      <c r="B166" s="132"/>
      <c r="C166" s="132"/>
      <c r="D166" s="85"/>
      <c r="E166" s="84">
        <f>SUM(E158:E165)</f>
        <v>0</v>
      </c>
      <c r="F166" s="80"/>
      <c r="G166" s="80"/>
      <c r="H166" s="80"/>
    </row>
    <row r="167" spans="1:8" ht="19.899999999999999" customHeight="1" thickBot="1" x14ac:dyDescent="0.3">
      <c r="A167" s="133" t="s">
        <v>80</v>
      </c>
      <c r="B167" s="134"/>
      <c r="C167" s="134"/>
      <c r="D167" s="83"/>
      <c r="E167" s="82">
        <f>E166+F154</f>
        <v>0</v>
      </c>
      <c r="F167" s="81"/>
      <c r="G167" s="80"/>
      <c r="H167" s="80"/>
    </row>
    <row r="168" spans="1:8" ht="19.899999999999999" customHeight="1" thickTop="1" thickBot="1" x14ac:dyDescent="0.3">
      <c r="A168" s="79"/>
      <c r="B168" s="79"/>
      <c r="C168" s="79"/>
      <c r="D168" s="79"/>
      <c r="E168" s="79"/>
      <c r="F168" s="78"/>
      <c r="G168" s="78"/>
      <c r="H168" s="78"/>
    </row>
    <row r="169" spans="1:8" ht="19.899999999999999" customHeight="1" thickTop="1" thickBot="1" x14ac:dyDescent="0.3">
      <c r="A169" s="122" t="s">
        <v>79</v>
      </c>
      <c r="B169" s="123"/>
      <c r="C169" s="123"/>
      <c r="D169" s="123"/>
      <c r="E169" s="123"/>
      <c r="F169" s="123"/>
      <c r="G169" s="123"/>
      <c r="H169" s="124"/>
    </row>
    <row r="170" spans="1:8" ht="60" customHeight="1" thickBot="1" x14ac:dyDescent="0.3">
      <c r="A170" s="66">
        <v>1</v>
      </c>
      <c r="B170" s="61" t="s">
        <v>73</v>
      </c>
      <c r="C170" s="65" t="s">
        <v>72</v>
      </c>
      <c r="D170" s="64">
        <v>0</v>
      </c>
      <c r="E170" s="63" t="s">
        <v>71</v>
      </c>
      <c r="F170" s="77"/>
      <c r="G170" s="61" t="s">
        <v>61</v>
      </c>
      <c r="H170" s="60">
        <f>D170*F170</f>
        <v>0</v>
      </c>
    </row>
    <row r="171" spans="1:8" ht="19.899999999999999" customHeight="1" thickBot="1" x14ac:dyDescent="0.3">
      <c r="A171" s="59"/>
      <c r="B171" s="58"/>
      <c r="C171" s="57"/>
      <c r="D171" s="56"/>
      <c r="E171" s="55"/>
      <c r="F171" s="54"/>
      <c r="G171" s="53" t="s">
        <v>56</v>
      </c>
      <c r="H171" s="52">
        <f>H170</f>
        <v>0</v>
      </c>
    </row>
    <row r="172" spans="1:8" ht="19.899999999999999" customHeight="1" thickTop="1" thickBot="1" x14ac:dyDescent="0.3">
      <c r="A172" s="51"/>
      <c r="B172" s="50"/>
      <c r="C172" s="49"/>
      <c r="D172" s="48"/>
      <c r="E172" s="47"/>
      <c r="F172" s="46"/>
      <c r="G172" s="45" t="s">
        <v>55</v>
      </c>
      <c r="H172" s="44">
        <f>IFERROR(SUMIF($B$4:$B$153,A169,$I$4:$I$153)/H171,0)</f>
        <v>0</v>
      </c>
    </row>
    <row r="173" spans="1:8" ht="19.899999999999999" customHeight="1" thickTop="1" thickBot="1" x14ac:dyDescent="0.3"/>
    <row r="174" spans="1:8" ht="19.899999999999999" customHeight="1" thickTop="1" thickBot="1" x14ac:dyDescent="0.3">
      <c r="A174" s="122" t="s">
        <v>78</v>
      </c>
      <c r="B174" s="123"/>
      <c r="C174" s="123"/>
      <c r="D174" s="123"/>
      <c r="E174" s="123"/>
      <c r="F174" s="123"/>
      <c r="G174" s="123"/>
      <c r="H174" s="124"/>
    </row>
    <row r="175" spans="1:8" ht="60" customHeight="1" thickBot="1" x14ac:dyDescent="0.3">
      <c r="A175" s="66">
        <v>1</v>
      </c>
      <c r="B175" s="61" t="s">
        <v>77</v>
      </c>
      <c r="C175" s="65" t="s">
        <v>72</v>
      </c>
      <c r="D175" s="64">
        <v>0</v>
      </c>
      <c r="E175" s="63" t="s">
        <v>71</v>
      </c>
      <c r="F175" s="77" t="str">
        <f>[1]Tarifas!$E$5</f>
        <v/>
      </c>
      <c r="G175" s="61" t="s">
        <v>61</v>
      </c>
      <c r="H175" s="60">
        <f>IFERROR((D175*F175),0)</f>
        <v>0</v>
      </c>
    </row>
    <row r="176" spans="1:8" ht="19.899999999999999" customHeight="1" thickBot="1" x14ac:dyDescent="0.3">
      <c r="A176" s="74"/>
      <c r="B176" s="73"/>
      <c r="C176" s="72"/>
      <c r="D176" s="71"/>
      <c r="E176" s="70"/>
      <c r="F176" s="69"/>
      <c r="G176" s="68"/>
      <c r="H176" s="67"/>
    </row>
    <row r="177" spans="1:8" ht="60" customHeight="1" thickBot="1" x14ac:dyDescent="0.3">
      <c r="A177" s="66">
        <v>2</v>
      </c>
      <c r="B177" s="61" t="s">
        <v>76</v>
      </c>
      <c r="C177" s="65" t="s">
        <v>59</v>
      </c>
      <c r="D177" s="64">
        <v>0</v>
      </c>
      <c r="E177" s="63" t="s">
        <v>75</v>
      </c>
      <c r="F177" s="77" t="str">
        <f>[1]Tarifas!$F$5</f>
        <v/>
      </c>
      <c r="G177" s="61" t="s">
        <v>57</v>
      </c>
      <c r="H177" s="60">
        <f>IFERROR((D177*F177),0)</f>
        <v>0</v>
      </c>
    </row>
    <row r="178" spans="1:8" ht="19.899999999999999" customHeight="1" thickBot="1" x14ac:dyDescent="0.3">
      <c r="A178" s="59"/>
      <c r="B178" s="58"/>
      <c r="C178" s="57"/>
      <c r="D178" s="56"/>
      <c r="E178" s="55"/>
      <c r="F178" s="54"/>
      <c r="G178" s="53" t="s">
        <v>56</v>
      </c>
      <c r="H178" s="52">
        <f>H175+H177</f>
        <v>0</v>
      </c>
    </row>
    <row r="179" spans="1:8" ht="19.899999999999999" customHeight="1" thickTop="1" thickBot="1" x14ac:dyDescent="0.3">
      <c r="A179" s="51"/>
      <c r="B179" s="50"/>
      <c r="C179" s="49"/>
      <c r="D179" s="48"/>
      <c r="E179" s="47"/>
      <c r="F179" s="46"/>
      <c r="G179" s="45" t="s">
        <v>55</v>
      </c>
      <c r="H179" s="44">
        <f>IFERROR(SUMIF($B$4:$B$153,A174,$I$4:$I$153)/H178,0)</f>
        <v>0</v>
      </c>
    </row>
    <row r="180" spans="1:8" ht="19.899999999999999" customHeight="1" thickTop="1" thickBot="1" x14ac:dyDescent="0.3"/>
    <row r="181" spans="1:8" ht="19.899999999999999" customHeight="1" thickTop="1" thickBot="1" x14ac:dyDescent="0.3">
      <c r="A181" s="122" t="s">
        <v>74</v>
      </c>
      <c r="B181" s="123"/>
      <c r="C181" s="123"/>
      <c r="D181" s="123"/>
      <c r="E181" s="123"/>
      <c r="F181" s="123"/>
      <c r="G181" s="123"/>
      <c r="H181" s="124"/>
    </row>
    <row r="182" spans="1:8" ht="40.15" customHeight="1" thickBot="1" x14ac:dyDescent="0.3">
      <c r="A182" s="66">
        <v>1</v>
      </c>
      <c r="B182" s="61" t="s">
        <v>64</v>
      </c>
      <c r="C182" s="65" t="s">
        <v>63</v>
      </c>
      <c r="D182" s="76">
        <f>D191+D198+D205+D212+D219+D226</f>
        <v>0</v>
      </c>
      <c r="E182" s="63" t="s">
        <v>62</v>
      </c>
      <c r="F182" s="77" t="str">
        <f>[1]Tarifas!$E$5</f>
        <v/>
      </c>
      <c r="G182" s="61" t="s">
        <v>61</v>
      </c>
      <c r="H182" s="60">
        <f>IFERROR((D182*F182),0)</f>
        <v>0</v>
      </c>
    </row>
    <row r="183" spans="1:8" ht="19.899999999999999" customHeight="1" thickBot="1" x14ac:dyDescent="0.3">
      <c r="A183" s="74"/>
      <c r="B183" s="73"/>
      <c r="C183" s="72"/>
      <c r="D183" s="71"/>
      <c r="E183" s="70"/>
      <c r="F183" s="69"/>
      <c r="G183" s="68"/>
      <c r="H183" s="67"/>
    </row>
    <row r="184" spans="1:8" ht="40.15" customHeight="1" thickBot="1" x14ac:dyDescent="0.3">
      <c r="A184" s="66">
        <v>2</v>
      </c>
      <c r="B184" s="61" t="s">
        <v>60</v>
      </c>
      <c r="C184" s="65" t="s">
        <v>59</v>
      </c>
      <c r="D184" s="76">
        <f>D193+D200+D207+D214+D221+D228+D177</f>
        <v>0</v>
      </c>
      <c r="E184" s="63" t="s">
        <v>58</v>
      </c>
      <c r="F184" s="77" t="str">
        <f>[1]Tarifas!$F$5</f>
        <v/>
      </c>
      <c r="G184" s="61" t="s">
        <v>57</v>
      </c>
      <c r="H184" s="60">
        <f>IFERROR((D184*F184),0)</f>
        <v>0</v>
      </c>
    </row>
    <row r="185" spans="1:8" ht="19.899999999999999" customHeight="1" thickBot="1" x14ac:dyDescent="0.3">
      <c r="A185" s="74"/>
      <c r="B185" s="73"/>
      <c r="C185" s="72"/>
      <c r="D185" s="71"/>
      <c r="E185" s="70"/>
      <c r="F185" s="69"/>
      <c r="G185" s="68"/>
      <c r="H185" s="67"/>
    </row>
    <row r="186" spans="1:8" ht="60" customHeight="1" thickBot="1" x14ac:dyDescent="0.3">
      <c r="A186" s="66">
        <v>3</v>
      </c>
      <c r="B186" s="61" t="s">
        <v>73</v>
      </c>
      <c r="C186" s="65" t="s">
        <v>72</v>
      </c>
      <c r="D186" s="76">
        <f>D170+D175</f>
        <v>0</v>
      </c>
      <c r="E186" s="63" t="s">
        <v>71</v>
      </c>
      <c r="F186" s="62">
        <f>F170</f>
        <v>0</v>
      </c>
      <c r="G186" s="61" t="s">
        <v>61</v>
      </c>
      <c r="H186" s="60">
        <f>D186*F186</f>
        <v>0</v>
      </c>
    </row>
    <row r="187" spans="1:8" ht="19.899999999999999" customHeight="1" thickBot="1" x14ac:dyDescent="0.3">
      <c r="A187" s="59"/>
      <c r="B187" s="58"/>
      <c r="C187" s="57"/>
      <c r="D187" s="56"/>
      <c r="E187" s="55"/>
      <c r="F187" s="54"/>
      <c r="G187" s="53" t="s">
        <v>56</v>
      </c>
      <c r="H187" s="52">
        <f>H182+H186+H184</f>
        <v>0</v>
      </c>
    </row>
    <row r="188" spans="1:8" ht="19.899999999999999" customHeight="1" thickTop="1" thickBot="1" x14ac:dyDescent="0.3">
      <c r="A188" s="51"/>
      <c r="B188" s="50"/>
      <c r="C188" s="49"/>
      <c r="D188" s="48"/>
      <c r="E188" s="47"/>
      <c r="F188" s="46"/>
      <c r="G188" s="45" t="s">
        <v>55</v>
      </c>
      <c r="H188" s="75">
        <f>IFERROR($I$154/H187,0)</f>
        <v>0</v>
      </c>
    </row>
    <row r="189" spans="1:8" ht="19.899999999999999" customHeight="1" thickTop="1" thickBot="1" x14ac:dyDescent="0.3"/>
    <row r="190" spans="1:8" ht="19.899999999999999" customHeight="1" thickTop="1" x14ac:dyDescent="0.25">
      <c r="A190" s="122" t="s">
        <v>70</v>
      </c>
      <c r="B190" s="123"/>
      <c r="C190" s="123"/>
      <c r="D190" s="123"/>
      <c r="E190" s="123"/>
      <c r="F190" s="123"/>
      <c r="G190" s="123"/>
      <c r="H190" s="124"/>
    </row>
    <row r="191" spans="1:8" ht="40.15" hidden="1" customHeight="1" outlineLevel="1" thickBot="1" x14ac:dyDescent="0.3">
      <c r="A191" s="66">
        <v>1</v>
      </c>
      <c r="B191" s="61" t="s">
        <v>64</v>
      </c>
      <c r="C191" s="65" t="s">
        <v>63</v>
      </c>
      <c r="D191" s="64">
        <v>0</v>
      </c>
      <c r="E191" s="63" t="s">
        <v>62</v>
      </c>
      <c r="F191" s="62" t="str">
        <f>$F$182</f>
        <v/>
      </c>
      <c r="G191" s="61" t="s">
        <v>61</v>
      </c>
      <c r="H191" s="60">
        <f>IFERROR((D191*F191),0)</f>
        <v>0</v>
      </c>
    </row>
    <row r="192" spans="1:8" ht="19.899999999999999" hidden="1" customHeight="1" outlineLevel="1" thickBot="1" x14ac:dyDescent="0.3">
      <c r="A192" s="74"/>
      <c r="B192" s="73"/>
      <c r="C192" s="72"/>
      <c r="D192" s="71"/>
      <c r="E192" s="70"/>
      <c r="F192" s="69"/>
      <c r="G192" s="68"/>
      <c r="H192" s="67"/>
    </row>
    <row r="193" spans="1:8" ht="40.15" hidden="1" customHeight="1" outlineLevel="1" thickBot="1" x14ac:dyDescent="0.3">
      <c r="A193" s="66">
        <v>2</v>
      </c>
      <c r="B193" s="61" t="s">
        <v>60</v>
      </c>
      <c r="C193" s="65" t="s">
        <v>59</v>
      </c>
      <c r="D193" s="64">
        <v>0</v>
      </c>
      <c r="E193" s="63" t="s">
        <v>58</v>
      </c>
      <c r="F193" s="62" t="str">
        <f>$F$184</f>
        <v/>
      </c>
      <c r="G193" s="61" t="s">
        <v>57</v>
      </c>
      <c r="H193" s="60">
        <f>IFERROR((D193*F193),0)</f>
        <v>0</v>
      </c>
    </row>
    <row r="194" spans="1:8" ht="19.899999999999999" hidden="1" customHeight="1" outlineLevel="1" thickBot="1" x14ac:dyDescent="0.3">
      <c r="A194" s="59"/>
      <c r="B194" s="58"/>
      <c r="C194" s="57"/>
      <c r="D194" s="56"/>
      <c r="E194" s="55"/>
      <c r="F194" s="54"/>
      <c r="G194" s="53" t="s">
        <v>56</v>
      </c>
      <c r="H194" s="52">
        <f>H191+H193</f>
        <v>0</v>
      </c>
    </row>
    <row r="195" spans="1:8" ht="19.899999999999999" hidden="1" customHeight="1" outlineLevel="1" thickTop="1" thickBot="1" x14ac:dyDescent="0.3">
      <c r="A195" s="51"/>
      <c r="B195" s="50"/>
      <c r="C195" s="49"/>
      <c r="D195" s="48"/>
      <c r="E195" s="47"/>
      <c r="F195" s="46"/>
      <c r="G195" s="45" t="s">
        <v>55</v>
      </c>
      <c r="H195" s="44">
        <f>IFERROR(SUMIF($B$4:$B$153,A190,$I$4:$I$153)/H194,0)</f>
        <v>0</v>
      </c>
    </row>
    <row r="196" spans="1:8" ht="19.899999999999999" customHeight="1" collapsed="1" thickBot="1" x14ac:dyDescent="0.3"/>
    <row r="197" spans="1:8" ht="19.899999999999999" customHeight="1" thickTop="1" x14ac:dyDescent="0.25">
      <c r="A197" s="122" t="s">
        <v>69</v>
      </c>
      <c r="B197" s="123"/>
      <c r="C197" s="123"/>
      <c r="D197" s="123"/>
      <c r="E197" s="123"/>
      <c r="F197" s="123"/>
      <c r="G197" s="123"/>
      <c r="H197" s="124"/>
    </row>
    <row r="198" spans="1:8" ht="40.15" hidden="1" customHeight="1" outlineLevel="1" thickBot="1" x14ac:dyDescent="0.3">
      <c r="A198" s="66">
        <v>1</v>
      </c>
      <c r="B198" s="61" t="s">
        <v>64</v>
      </c>
      <c r="C198" s="65" t="s">
        <v>63</v>
      </c>
      <c r="D198" s="64">
        <v>0</v>
      </c>
      <c r="E198" s="63" t="s">
        <v>62</v>
      </c>
      <c r="F198" s="62" t="str">
        <f>$F$182</f>
        <v/>
      </c>
      <c r="G198" s="61" t="s">
        <v>61</v>
      </c>
      <c r="H198" s="60">
        <f>IFERROR((D198*F198),0)</f>
        <v>0</v>
      </c>
    </row>
    <row r="199" spans="1:8" ht="19.899999999999999" hidden="1" customHeight="1" outlineLevel="1" thickBot="1" x14ac:dyDescent="0.3">
      <c r="A199" s="74"/>
      <c r="B199" s="73"/>
      <c r="C199" s="72"/>
      <c r="D199" s="71"/>
      <c r="E199" s="70"/>
      <c r="F199" s="69"/>
      <c r="G199" s="68"/>
      <c r="H199" s="67"/>
    </row>
    <row r="200" spans="1:8" ht="40.15" hidden="1" customHeight="1" outlineLevel="1" thickBot="1" x14ac:dyDescent="0.3">
      <c r="A200" s="66">
        <v>2</v>
      </c>
      <c r="B200" s="61" t="s">
        <v>60</v>
      </c>
      <c r="C200" s="65" t="s">
        <v>59</v>
      </c>
      <c r="D200" s="64">
        <v>0</v>
      </c>
      <c r="E200" s="63" t="s">
        <v>58</v>
      </c>
      <c r="F200" s="62" t="str">
        <f>$F$184</f>
        <v/>
      </c>
      <c r="G200" s="61" t="s">
        <v>57</v>
      </c>
      <c r="H200" s="60">
        <f>IFERROR((D200*F200),0)</f>
        <v>0</v>
      </c>
    </row>
    <row r="201" spans="1:8" ht="19.899999999999999" hidden="1" customHeight="1" outlineLevel="1" thickBot="1" x14ac:dyDescent="0.3">
      <c r="A201" s="59"/>
      <c r="B201" s="58"/>
      <c r="C201" s="57"/>
      <c r="D201" s="56"/>
      <c r="E201" s="55"/>
      <c r="F201" s="54"/>
      <c r="G201" s="53" t="s">
        <v>56</v>
      </c>
      <c r="H201" s="52">
        <f>H198+H200</f>
        <v>0</v>
      </c>
    </row>
    <row r="202" spans="1:8" ht="19.899999999999999" hidden="1" customHeight="1" outlineLevel="1" thickTop="1" thickBot="1" x14ac:dyDescent="0.3">
      <c r="A202" s="51"/>
      <c r="B202" s="50"/>
      <c r="C202" s="49"/>
      <c r="D202" s="48"/>
      <c r="E202" s="47"/>
      <c r="F202" s="46"/>
      <c r="G202" s="45" t="s">
        <v>55</v>
      </c>
      <c r="H202" s="44">
        <f>IFERROR(SUMIF($B$4:$B$153,A197,$I$4:$I$153)/H201,0)</f>
        <v>0</v>
      </c>
    </row>
    <row r="203" spans="1:8" ht="19.899999999999999" customHeight="1" collapsed="1" thickBot="1" x14ac:dyDescent="0.3"/>
    <row r="204" spans="1:8" ht="19.899999999999999" customHeight="1" thickTop="1" x14ac:dyDescent="0.25">
      <c r="A204" s="122" t="s">
        <v>68</v>
      </c>
      <c r="B204" s="123"/>
      <c r="C204" s="123"/>
      <c r="D204" s="123"/>
      <c r="E204" s="123"/>
      <c r="F204" s="123"/>
      <c r="G204" s="123"/>
      <c r="H204" s="124"/>
    </row>
    <row r="205" spans="1:8" ht="40.15" hidden="1" customHeight="1" outlineLevel="1" thickBot="1" x14ac:dyDescent="0.3">
      <c r="A205" s="66">
        <v>1</v>
      </c>
      <c r="B205" s="61" t="s">
        <v>64</v>
      </c>
      <c r="C205" s="65" t="s">
        <v>63</v>
      </c>
      <c r="D205" s="64">
        <v>0</v>
      </c>
      <c r="E205" s="63" t="s">
        <v>62</v>
      </c>
      <c r="F205" s="62" t="str">
        <f>$F$182</f>
        <v/>
      </c>
      <c r="G205" s="61" t="s">
        <v>61</v>
      </c>
      <c r="H205" s="60">
        <f>IFERROR((D205*F205),0)</f>
        <v>0</v>
      </c>
    </row>
    <row r="206" spans="1:8" ht="19.899999999999999" hidden="1" customHeight="1" outlineLevel="1" thickBot="1" x14ac:dyDescent="0.3">
      <c r="A206" s="74"/>
      <c r="B206" s="73"/>
      <c r="C206" s="72"/>
      <c r="D206" s="71"/>
      <c r="E206" s="70"/>
      <c r="F206" s="69"/>
      <c r="G206" s="68"/>
      <c r="H206" s="67"/>
    </row>
    <row r="207" spans="1:8" ht="40.15" hidden="1" customHeight="1" outlineLevel="1" thickBot="1" x14ac:dyDescent="0.3">
      <c r="A207" s="66">
        <v>2</v>
      </c>
      <c r="B207" s="61" t="s">
        <v>60</v>
      </c>
      <c r="C207" s="65" t="s">
        <v>59</v>
      </c>
      <c r="D207" s="64">
        <v>0</v>
      </c>
      <c r="E207" s="63" t="s">
        <v>58</v>
      </c>
      <c r="F207" s="62" t="str">
        <f>$F$184</f>
        <v/>
      </c>
      <c r="G207" s="61" t="s">
        <v>57</v>
      </c>
      <c r="H207" s="60">
        <f>IFERROR((D207*F207),0)</f>
        <v>0</v>
      </c>
    </row>
    <row r="208" spans="1:8" ht="19.899999999999999" hidden="1" customHeight="1" outlineLevel="1" thickBot="1" x14ac:dyDescent="0.3">
      <c r="A208" s="59"/>
      <c r="B208" s="58"/>
      <c r="C208" s="57"/>
      <c r="D208" s="56"/>
      <c r="E208" s="55"/>
      <c r="F208" s="54"/>
      <c r="G208" s="53" t="s">
        <v>56</v>
      </c>
      <c r="H208" s="52">
        <f>H205+H207</f>
        <v>0</v>
      </c>
    </row>
    <row r="209" spans="1:8" ht="19.899999999999999" hidden="1" customHeight="1" outlineLevel="1" thickTop="1" thickBot="1" x14ac:dyDescent="0.3">
      <c r="A209" s="51"/>
      <c r="B209" s="50"/>
      <c r="C209" s="49"/>
      <c r="D209" s="48"/>
      <c r="E209" s="47"/>
      <c r="F209" s="46"/>
      <c r="G209" s="45" t="s">
        <v>55</v>
      </c>
      <c r="H209" s="44">
        <f>IFERROR(SUMIF($B$4:$B$153,A204,$I$4:$I$153)/H208,0)</f>
        <v>0</v>
      </c>
    </row>
    <row r="210" spans="1:8" ht="19.899999999999999" customHeight="1" collapsed="1" thickBot="1" x14ac:dyDescent="0.3"/>
    <row r="211" spans="1:8" ht="19.899999999999999" customHeight="1" thickTop="1" x14ac:dyDescent="0.25">
      <c r="A211" s="122" t="s">
        <v>67</v>
      </c>
      <c r="B211" s="123"/>
      <c r="C211" s="123"/>
      <c r="D211" s="123"/>
      <c r="E211" s="123"/>
      <c r="F211" s="123"/>
      <c r="G211" s="123"/>
      <c r="H211" s="124"/>
    </row>
    <row r="212" spans="1:8" ht="40.15" hidden="1" customHeight="1" outlineLevel="1" thickBot="1" x14ac:dyDescent="0.3">
      <c r="A212" s="66">
        <v>1</v>
      </c>
      <c r="B212" s="61" t="s">
        <v>64</v>
      </c>
      <c r="C212" s="65" t="s">
        <v>63</v>
      </c>
      <c r="D212" s="64">
        <v>0</v>
      </c>
      <c r="E212" s="63" t="s">
        <v>62</v>
      </c>
      <c r="F212" s="62" t="str">
        <f>$F$182</f>
        <v/>
      </c>
      <c r="G212" s="61" t="s">
        <v>61</v>
      </c>
      <c r="H212" s="60">
        <f>IFERROR((D212*F212),0)</f>
        <v>0</v>
      </c>
    </row>
    <row r="213" spans="1:8" ht="19.899999999999999" hidden="1" customHeight="1" outlineLevel="1" thickBot="1" x14ac:dyDescent="0.3">
      <c r="A213" s="74"/>
      <c r="B213" s="73"/>
      <c r="C213" s="72"/>
      <c r="D213" s="71"/>
      <c r="E213" s="70"/>
      <c r="F213" s="69"/>
      <c r="G213" s="68"/>
      <c r="H213" s="67"/>
    </row>
    <row r="214" spans="1:8" ht="40.15" hidden="1" customHeight="1" outlineLevel="1" thickBot="1" x14ac:dyDescent="0.3">
      <c r="A214" s="66">
        <v>2</v>
      </c>
      <c r="B214" s="61" t="s">
        <v>60</v>
      </c>
      <c r="C214" s="65" t="s">
        <v>59</v>
      </c>
      <c r="D214" s="64">
        <v>0</v>
      </c>
      <c r="E214" s="63" t="s">
        <v>58</v>
      </c>
      <c r="F214" s="62" t="str">
        <f>$F$184</f>
        <v/>
      </c>
      <c r="G214" s="61" t="s">
        <v>57</v>
      </c>
      <c r="H214" s="60">
        <f>IFERROR((D214*F214),0)</f>
        <v>0</v>
      </c>
    </row>
    <row r="215" spans="1:8" ht="19.899999999999999" hidden="1" customHeight="1" outlineLevel="1" thickBot="1" x14ac:dyDescent="0.3">
      <c r="A215" s="59"/>
      <c r="B215" s="58"/>
      <c r="C215" s="57"/>
      <c r="D215" s="56"/>
      <c r="E215" s="55"/>
      <c r="F215" s="54"/>
      <c r="G215" s="53" t="s">
        <v>56</v>
      </c>
      <c r="H215" s="52">
        <f>H212+H214</f>
        <v>0</v>
      </c>
    </row>
    <row r="216" spans="1:8" ht="19.899999999999999" hidden="1" customHeight="1" outlineLevel="1" thickTop="1" thickBot="1" x14ac:dyDescent="0.3">
      <c r="A216" s="51"/>
      <c r="B216" s="50"/>
      <c r="C216" s="49"/>
      <c r="D216" s="48"/>
      <c r="E216" s="47"/>
      <c r="F216" s="46"/>
      <c r="G216" s="45" t="s">
        <v>55</v>
      </c>
      <c r="H216" s="44">
        <f>IFERROR(SUMIF($B$4:$B$153,A211,$I$4:$I$153)/H215,0)</f>
        <v>0</v>
      </c>
    </row>
    <row r="217" spans="1:8" ht="19.899999999999999" customHeight="1" collapsed="1" thickBot="1" x14ac:dyDescent="0.3"/>
    <row r="218" spans="1:8" ht="19.899999999999999" customHeight="1" thickTop="1" x14ac:dyDescent="0.25">
      <c r="A218" s="122" t="s">
        <v>66</v>
      </c>
      <c r="B218" s="123"/>
      <c r="C218" s="123"/>
      <c r="D218" s="123"/>
      <c r="E218" s="123"/>
      <c r="F218" s="123"/>
      <c r="G218" s="123"/>
      <c r="H218" s="124"/>
    </row>
    <row r="219" spans="1:8" ht="40.15" hidden="1" customHeight="1" outlineLevel="1" thickBot="1" x14ac:dyDescent="0.3">
      <c r="A219" s="66">
        <v>1</v>
      </c>
      <c r="B219" s="61" t="s">
        <v>64</v>
      </c>
      <c r="C219" s="65" t="s">
        <v>63</v>
      </c>
      <c r="D219" s="64">
        <v>0</v>
      </c>
      <c r="E219" s="63" t="s">
        <v>62</v>
      </c>
      <c r="F219" s="62" t="str">
        <f>$F$182</f>
        <v/>
      </c>
      <c r="G219" s="61" t="s">
        <v>61</v>
      </c>
      <c r="H219" s="60">
        <f>IFERROR((D219*F219),0)</f>
        <v>0</v>
      </c>
    </row>
    <row r="220" spans="1:8" ht="19.899999999999999" hidden="1" customHeight="1" outlineLevel="1" thickBot="1" x14ac:dyDescent="0.3">
      <c r="A220" s="74"/>
      <c r="B220" s="73"/>
      <c r="C220" s="72"/>
      <c r="D220" s="71"/>
      <c r="E220" s="70"/>
      <c r="F220" s="69"/>
      <c r="G220" s="68"/>
      <c r="H220" s="67"/>
    </row>
    <row r="221" spans="1:8" ht="40.15" hidden="1" customHeight="1" outlineLevel="1" thickBot="1" x14ac:dyDescent="0.3">
      <c r="A221" s="66">
        <v>2</v>
      </c>
      <c r="B221" s="61" t="s">
        <v>60</v>
      </c>
      <c r="C221" s="65" t="s">
        <v>59</v>
      </c>
      <c r="D221" s="64">
        <v>0</v>
      </c>
      <c r="E221" s="63" t="s">
        <v>58</v>
      </c>
      <c r="F221" s="62" t="str">
        <f>$F$184</f>
        <v/>
      </c>
      <c r="G221" s="61" t="s">
        <v>57</v>
      </c>
      <c r="H221" s="60">
        <f>IFERROR((D221*F221),0)</f>
        <v>0</v>
      </c>
    </row>
    <row r="222" spans="1:8" ht="19.899999999999999" hidden="1" customHeight="1" outlineLevel="1" thickBot="1" x14ac:dyDescent="0.3">
      <c r="A222" s="59"/>
      <c r="B222" s="58"/>
      <c r="C222" s="57"/>
      <c r="D222" s="56"/>
      <c r="E222" s="55"/>
      <c r="F222" s="54"/>
      <c r="G222" s="53" t="s">
        <v>56</v>
      </c>
      <c r="H222" s="52">
        <f>H219+H221</f>
        <v>0</v>
      </c>
    </row>
    <row r="223" spans="1:8" ht="19.899999999999999" hidden="1" customHeight="1" outlineLevel="1" thickTop="1" thickBot="1" x14ac:dyDescent="0.3">
      <c r="A223" s="51"/>
      <c r="B223" s="50"/>
      <c r="C223" s="49"/>
      <c r="D223" s="48"/>
      <c r="E223" s="47"/>
      <c r="F223" s="46"/>
      <c r="G223" s="45" t="s">
        <v>55</v>
      </c>
      <c r="H223" s="44">
        <f>IFERROR(SUMIF($B$4:$B$153,A218,$I$4:$I$153)/H222,0)</f>
        <v>0</v>
      </c>
    </row>
    <row r="224" spans="1:8" ht="19.899999999999999" customHeight="1" collapsed="1" thickBot="1" x14ac:dyDescent="0.3"/>
    <row r="225" spans="1:8" ht="19.899999999999999" customHeight="1" thickTop="1" x14ac:dyDescent="0.25">
      <c r="A225" s="122" t="s">
        <v>65</v>
      </c>
      <c r="B225" s="123"/>
      <c r="C225" s="123"/>
      <c r="D225" s="123"/>
      <c r="E225" s="123"/>
      <c r="F225" s="123"/>
      <c r="G225" s="123"/>
      <c r="H225" s="124"/>
    </row>
    <row r="226" spans="1:8" ht="40.15" hidden="1" customHeight="1" outlineLevel="1" thickBot="1" x14ac:dyDescent="0.3">
      <c r="A226" s="66">
        <v>1</v>
      </c>
      <c r="B226" s="61" t="s">
        <v>64</v>
      </c>
      <c r="C226" s="65" t="s">
        <v>63</v>
      </c>
      <c r="D226" s="64">
        <v>0</v>
      </c>
      <c r="E226" s="63" t="s">
        <v>62</v>
      </c>
      <c r="F226" s="62" t="str">
        <f>$F$182</f>
        <v/>
      </c>
      <c r="G226" s="61" t="s">
        <v>61</v>
      </c>
      <c r="H226" s="60">
        <f>IFERROR((D226*F226),0)</f>
        <v>0</v>
      </c>
    </row>
    <row r="227" spans="1:8" ht="19.899999999999999" hidden="1" customHeight="1" outlineLevel="1" thickBot="1" x14ac:dyDescent="0.3">
      <c r="A227" s="74"/>
      <c r="B227" s="73"/>
      <c r="C227" s="72"/>
      <c r="D227" s="71"/>
      <c r="E227" s="70"/>
      <c r="F227" s="69"/>
      <c r="G227" s="68"/>
      <c r="H227" s="67"/>
    </row>
    <row r="228" spans="1:8" ht="40.15" hidden="1" customHeight="1" outlineLevel="1" thickBot="1" x14ac:dyDescent="0.3">
      <c r="A228" s="66">
        <v>2</v>
      </c>
      <c r="B228" s="61" t="s">
        <v>60</v>
      </c>
      <c r="C228" s="65" t="s">
        <v>59</v>
      </c>
      <c r="D228" s="64">
        <v>0</v>
      </c>
      <c r="E228" s="63" t="s">
        <v>58</v>
      </c>
      <c r="F228" s="62" t="str">
        <f>$F$184</f>
        <v/>
      </c>
      <c r="G228" s="61" t="s">
        <v>57</v>
      </c>
      <c r="H228" s="60">
        <f>IFERROR((D228*F228),0)</f>
        <v>0</v>
      </c>
    </row>
    <row r="229" spans="1:8" ht="19.899999999999999" hidden="1" customHeight="1" outlineLevel="1" thickBot="1" x14ac:dyDescent="0.3">
      <c r="A229" s="59"/>
      <c r="B229" s="58"/>
      <c r="C229" s="57"/>
      <c r="D229" s="56"/>
      <c r="E229" s="55"/>
      <c r="F229" s="54"/>
      <c r="G229" s="53" t="s">
        <v>56</v>
      </c>
      <c r="H229" s="52">
        <f>H226+H228</f>
        <v>0</v>
      </c>
    </row>
    <row r="230" spans="1:8" ht="19.899999999999999" hidden="1" customHeight="1" outlineLevel="1" thickTop="1" thickBot="1" x14ac:dyDescent="0.3">
      <c r="A230" s="51"/>
      <c r="B230" s="50"/>
      <c r="C230" s="49"/>
      <c r="D230" s="48"/>
      <c r="E230" s="47"/>
      <c r="F230" s="46"/>
      <c r="G230" s="45" t="s">
        <v>55</v>
      </c>
      <c r="H230" s="44">
        <f>IFERROR(SUMIF($B$4:$B$153,A225,$I$4:$I$153)/H229,0)</f>
        <v>0</v>
      </c>
    </row>
    <row r="231" spans="1:8" ht="19.899999999999999" customHeight="1" collapsed="1" x14ac:dyDescent="0.25"/>
  </sheetData>
  <sheetProtection formatColumns="0" formatRows="0"/>
  <mergeCells count="14">
    <mergeCell ref="A225:H225"/>
    <mergeCell ref="A190:H190"/>
    <mergeCell ref="A197:H197"/>
    <mergeCell ref="A204:H204"/>
    <mergeCell ref="A211:H211"/>
    <mergeCell ref="A218:H218"/>
    <mergeCell ref="A181:H181"/>
    <mergeCell ref="A169:H169"/>
    <mergeCell ref="A1:I1"/>
    <mergeCell ref="A2:I2"/>
    <mergeCell ref="A156:E156"/>
    <mergeCell ref="A166:C166"/>
    <mergeCell ref="A167:C167"/>
    <mergeCell ref="A174:H174"/>
  </mergeCells>
  <dataValidations count="1">
    <dataValidation type="list" allowBlank="1" showInputMessage="1" showErrorMessage="1" sqref="B4:B153" xr:uid="{A4B2AA68-5FA5-455F-8FB8-66FD2464C344}">
      <formula1>$K$4:$K$11</formula1>
    </dataValidation>
  </dataValidation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Direcionado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B1:H18"/>
  <sheetViews>
    <sheetView showGridLines="0" zoomScale="80" zoomScaleNormal="80" workbookViewId="0">
      <selection activeCell="B2" sqref="B2:C3"/>
    </sheetView>
  </sheetViews>
  <sheetFormatPr defaultRowHeight="15" x14ac:dyDescent="0.25"/>
  <cols>
    <col min="2" max="2" width="40.7109375" customWidth="1"/>
    <col min="3" max="3" width="10.7109375" customWidth="1"/>
    <col min="4" max="4" width="20.7109375" customWidth="1"/>
    <col min="5" max="5" width="10.7109375" customWidth="1"/>
    <col min="6" max="8" width="20.7109375" customWidth="1"/>
  </cols>
  <sheetData>
    <row r="1" spans="2:8" ht="15.75" thickBot="1" x14ac:dyDescent="0.3"/>
    <row r="2" spans="2:8" ht="37.15" customHeight="1" thickTop="1" thickBot="1" x14ac:dyDescent="0.3">
      <c r="B2" s="135" t="s">
        <v>11</v>
      </c>
      <c r="C2" s="136"/>
      <c r="D2" s="139" t="s">
        <v>12</v>
      </c>
      <c r="E2" s="139"/>
      <c r="F2" s="139" t="s">
        <v>13</v>
      </c>
      <c r="G2" s="139"/>
      <c r="H2" s="140"/>
    </row>
    <row r="3" spans="2:8" ht="37.15" customHeight="1" thickTop="1" thickBot="1" x14ac:dyDescent="0.3">
      <c r="B3" s="137"/>
      <c r="C3" s="138"/>
      <c r="D3" s="5" t="s">
        <v>14</v>
      </c>
      <c r="E3" s="5" t="s">
        <v>15</v>
      </c>
      <c r="F3" s="6" t="s">
        <v>16</v>
      </c>
      <c r="G3" s="6" t="s">
        <v>17</v>
      </c>
      <c r="H3" s="7" t="s">
        <v>18</v>
      </c>
    </row>
    <row r="4" spans="2:8" ht="30" customHeight="1" thickTop="1" thickBot="1" x14ac:dyDescent="0.3">
      <c r="B4" s="141" t="s">
        <v>19</v>
      </c>
      <c r="C4" s="142"/>
      <c r="D4" s="142"/>
      <c r="E4" s="142"/>
      <c r="F4" s="142"/>
      <c r="G4" s="142"/>
      <c r="H4" s="143"/>
    </row>
    <row r="5" spans="2:8" ht="24.95" customHeight="1" thickTop="1" thickBot="1" x14ac:dyDescent="0.3">
      <c r="B5" s="33" t="s">
        <v>20</v>
      </c>
      <c r="C5" s="8" t="s">
        <v>21</v>
      </c>
      <c r="D5" s="9">
        <f>F5+G5+H5</f>
        <v>0</v>
      </c>
      <c r="E5" s="10">
        <f>IFERROR((D5/$D$17),0)</f>
        <v>0</v>
      </c>
      <c r="F5" s="9"/>
      <c r="G5" s="9"/>
      <c r="H5" s="11"/>
    </row>
    <row r="6" spans="2:8" ht="24.95" customHeight="1" thickTop="1" thickBot="1" x14ac:dyDescent="0.3">
      <c r="B6" s="32" t="s">
        <v>22</v>
      </c>
      <c r="C6" s="12" t="s">
        <v>21</v>
      </c>
      <c r="D6" s="13">
        <f>F6+G6+H6</f>
        <v>0</v>
      </c>
      <c r="E6" s="14">
        <f>IFERROR((D6/$D$17),0)</f>
        <v>0</v>
      </c>
      <c r="F6" s="13"/>
      <c r="G6" s="13"/>
      <c r="H6" s="15"/>
    </row>
    <row r="7" spans="2:8" ht="24.95" customHeight="1" thickTop="1" thickBot="1" x14ac:dyDescent="0.3">
      <c r="B7" s="33" t="s">
        <v>23</v>
      </c>
      <c r="C7" s="8" t="s">
        <v>21</v>
      </c>
      <c r="D7" s="9">
        <f t="shared" ref="D7" si="0">F7+G7+H7</f>
        <v>0</v>
      </c>
      <c r="E7" s="10">
        <f>IFERROR((D7/$D$17),0)</f>
        <v>0</v>
      </c>
      <c r="F7" s="9"/>
      <c r="G7" s="9"/>
      <c r="H7" s="11"/>
    </row>
    <row r="8" spans="2:8" ht="24.95" customHeight="1" thickTop="1" thickBot="1" x14ac:dyDescent="0.3">
      <c r="B8" s="32" t="s">
        <v>24</v>
      </c>
      <c r="C8" s="12" t="s">
        <v>21</v>
      </c>
      <c r="D8" s="13">
        <f>F8+G8+H8</f>
        <v>0</v>
      </c>
      <c r="E8" s="14">
        <f>IFERROR((D8/$D$17),0)</f>
        <v>0</v>
      </c>
      <c r="F8" s="13"/>
      <c r="G8" s="13"/>
      <c r="H8" s="15"/>
    </row>
    <row r="9" spans="2:8" ht="30" customHeight="1" thickTop="1" thickBot="1" x14ac:dyDescent="0.3">
      <c r="B9" s="144" t="s">
        <v>25</v>
      </c>
      <c r="C9" s="145"/>
      <c r="D9" s="145"/>
      <c r="E9" s="145"/>
      <c r="F9" s="145"/>
      <c r="G9" s="145"/>
      <c r="H9" s="146"/>
    </row>
    <row r="10" spans="2:8" ht="24.95" customHeight="1" thickTop="1" thickBot="1" x14ac:dyDescent="0.3">
      <c r="B10" s="32" t="s">
        <v>26</v>
      </c>
      <c r="C10" s="12" t="s">
        <v>21</v>
      </c>
      <c r="D10" s="13">
        <f>F10+G10+H10</f>
        <v>0</v>
      </c>
      <c r="E10" s="14">
        <f>IFERROR((D10/$D$17),0)</f>
        <v>0</v>
      </c>
      <c r="F10" s="13"/>
      <c r="G10" s="13"/>
      <c r="H10" s="15"/>
    </row>
    <row r="11" spans="2:8" ht="24.95" customHeight="1" thickTop="1" thickBot="1" x14ac:dyDescent="0.3">
      <c r="B11" s="33" t="s">
        <v>27</v>
      </c>
      <c r="C11" s="8" t="s">
        <v>21</v>
      </c>
      <c r="D11" s="9">
        <f>F11+G11+H11</f>
        <v>0</v>
      </c>
      <c r="E11" s="10">
        <f>IFERROR((D11/$D$17),0)</f>
        <v>0</v>
      </c>
      <c r="F11" s="9"/>
      <c r="G11" s="9"/>
      <c r="H11" s="11"/>
    </row>
    <row r="12" spans="2:8" ht="24.95" customHeight="1" thickTop="1" thickBot="1" x14ac:dyDescent="0.3">
      <c r="B12" s="32" t="s">
        <v>28</v>
      </c>
      <c r="C12" s="12" t="s">
        <v>21</v>
      </c>
      <c r="D12" s="13">
        <f t="shared" ref="D12:D14" si="1">F12+G12+H12</f>
        <v>0</v>
      </c>
      <c r="E12" s="14">
        <f t="shared" ref="E12:E16" si="2">IFERROR((D12/$D$17),0)</f>
        <v>0</v>
      </c>
      <c r="F12" s="13"/>
      <c r="G12" s="13"/>
      <c r="H12" s="15"/>
    </row>
    <row r="13" spans="2:8" ht="24.95" customHeight="1" thickTop="1" thickBot="1" x14ac:dyDescent="0.3">
      <c r="B13" s="33" t="s">
        <v>29</v>
      </c>
      <c r="C13" s="8" t="s">
        <v>21</v>
      </c>
      <c r="D13" s="9">
        <f t="shared" si="1"/>
        <v>0</v>
      </c>
      <c r="E13" s="10">
        <f t="shared" si="2"/>
        <v>0</v>
      </c>
      <c r="F13" s="9"/>
      <c r="G13" s="9"/>
      <c r="H13" s="11"/>
    </row>
    <row r="14" spans="2:8" ht="24.95" customHeight="1" thickTop="1" thickBot="1" x14ac:dyDescent="0.3">
      <c r="B14" s="32" t="s">
        <v>30</v>
      </c>
      <c r="C14" s="12" t="s">
        <v>21</v>
      </c>
      <c r="D14" s="13">
        <f t="shared" si="1"/>
        <v>0</v>
      </c>
      <c r="E14" s="14">
        <f t="shared" si="2"/>
        <v>0</v>
      </c>
      <c r="F14" s="13"/>
      <c r="G14" s="13"/>
      <c r="H14" s="15"/>
    </row>
    <row r="15" spans="2:8" ht="24.95" customHeight="1" thickTop="1" thickBot="1" x14ac:dyDescent="0.3">
      <c r="B15" s="33" t="s">
        <v>31</v>
      </c>
      <c r="C15" s="8" t="s">
        <v>21</v>
      </c>
      <c r="D15" s="9">
        <f>F15+G15+H15</f>
        <v>0</v>
      </c>
      <c r="E15" s="10">
        <f t="shared" si="2"/>
        <v>0</v>
      </c>
      <c r="F15" s="9"/>
      <c r="G15" s="9"/>
      <c r="H15" s="11"/>
    </row>
    <row r="16" spans="2:8" ht="24.95" customHeight="1" thickTop="1" thickBot="1" x14ac:dyDescent="0.3">
      <c r="B16" s="32" t="s">
        <v>32</v>
      </c>
      <c r="C16" s="12" t="s">
        <v>21</v>
      </c>
      <c r="D16" s="13">
        <f>F16+G16+H16</f>
        <v>0</v>
      </c>
      <c r="E16" s="14">
        <f t="shared" si="2"/>
        <v>0</v>
      </c>
      <c r="F16" s="13"/>
      <c r="G16" s="13"/>
      <c r="H16" s="15"/>
    </row>
    <row r="17" spans="2:8" ht="30" customHeight="1" thickTop="1" thickBot="1" x14ac:dyDescent="0.3">
      <c r="B17" s="36" t="s">
        <v>33</v>
      </c>
      <c r="C17" s="8" t="s">
        <v>21</v>
      </c>
      <c r="D17" s="16">
        <f>D5+D6+D7+D8+D10+D11+D12+D13+D14+D15+D16</f>
        <v>0</v>
      </c>
      <c r="E17" s="10">
        <f>E5+E6+E7+E8+E10+E11+E12+E13+E14+E15+E16</f>
        <v>0</v>
      </c>
      <c r="F17" s="16">
        <f>F5+F6+F7+F8+F10+F11+F12+F13+F14+F15+F16</f>
        <v>0</v>
      </c>
      <c r="G17" s="16">
        <f t="shared" ref="G17" si="3">G5+G6+G7+G8+G10+G11+G12+G13+G14+G15+G16</f>
        <v>0</v>
      </c>
      <c r="H17" s="37">
        <f>H5+H6+H7+H8+H10+H11+H12+H13+H14+H15+H16</f>
        <v>0</v>
      </c>
    </row>
    <row r="18" spans="2:8" ht="15.75" thickTop="1" x14ac:dyDescent="0.25"/>
  </sheetData>
  <mergeCells count="5">
    <mergeCell ref="B2:C3"/>
    <mergeCell ref="D2:E2"/>
    <mergeCell ref="F2:H2"/>
    <mergeCell ref="B4:H4"/>
    <mergeCell ref="B9:H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Direcionado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B1:AA21"/>
  <sheetViews>
    <sheetView showGridLines="0" zoomScale="80" zoomScaleNormal="80" workbookViewId="0">
      <selection activeCell="B3" sqref="B3:C4"/>
    </sheetView>
  </sheetViews>
  <sheetFormatPr defaultRowHeight="15" x14ac:dyDescent="0.25"/>
  <cols>
    <col min="1" max="1" width="4.28515625" customWidth="1"/>
    <col min="2" max="2" width="45.7109375" customWidth="1"/>
    <col min="3" max="3" width="5.7109375" customWidth="1"/>
    <col min="4" max="27" width="10.7109375" customWidth="1"/>
    <col min="28" max="28" width="3.28515625" customWidth="1"/>
  </cols>
  <sheetData>
    <row r="1" spans="2:27" ht="19.899999999999999" customHeight="1" x14ac:dyDescent="0.25"/>
    <row r="2" spans="2:27" ht="19.899999999999999" customHeight="1" thickBot="1" x14ac:dyDescent="0.3"/>
    <row r="3" spans="2:27" ht="19.899999999999999" customHeight="1" thickBot="1" x14ac:dyDescent="0.35">
      <c r="B3" s="149" t="s">
        <v>49</v>
      </c>
      <c r="C3" s="150"/>
      <c r="D3" s="147" t="s">
        <v>50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8"/>
    </row>
    <row r="4" spans="2:27" ht="19.899999999999999" customHeight="1" thickBot="1" x14ac:dyDescent="0.3">
      <c r="B4" s="151"/>
      <c r="C4" s="152"/>
      <c r="D4" s="17">
        <v>1</v>
      </c>
      <c r="E4" s="18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20">
        <v>24</v>
      </c>
    </row>
    <row r="5" spans="2:27" ht="19.899999999999999" customHeight="1" thickBot="1" x14ac:dyDescent="0.3">
      <c r="B5" s="35"/>
      <c r="C5" s="39" t="s">
        <v>54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4"/>
    </row>
    <row r="6" spans="2:27" ht="19.899999999999999" customHeight="1" thickBot="1" x14ac:dyDescent="0.3">
      <c r="B6" s="34"/>
      <c r="C6" s="40" t="s">
        <v>54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26"/>
    </row>
    <row r="7" spans="2:27" ht="19.899999999999999" customHeight="1" thickBot="1" x14ac:dyDescent="0.3">
      <c r="B7" s="35"/>
      <c r="C7" s="39" t="s">
        <v>54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</row>
    <row r="8" spans="2:27" ht="19.899999999999999" customHeight="1" thickBot="1" x14ac:dyDescent="0.3">
      <c r="B8" s="34"/>
      <c r="C8" s="40" t="s">
        <v>54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26"/>
    </row>
    <row r="9" spans="2:27" ht="19.899999999999999" customHeight="1" thickBot="1" x14ac:dyDescent="0.3">
      <c r="B9" s="35"/>
      <c r="C9" s="39" t="s">
        <v>54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</row>
    <row r="10" spans="2:27" ht="19.899999999999999" customHeight="1" thickBot="1" x14ac:dyDescent="0.3">
      <c r="B10" s="34"/>
      <c r="C10" s="40" t="s">
        <v>54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26"/>
    </row>
    <row r="11" spans="2:27" ht="19.899999999999999" customHeight="1" thickBot="1" x14ac:dyDescent="0.3">
      <c r="B11" s="35"/>
      <c r="C11" s="39" t="s">
        <v>54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4"/>
    </row>
    <row r="12" spans="2:27" ht="19.899999999999999" customHeight="1" thickBot="1" x14ac:dyDescent="0.3">
      <c r="B12" s="34"/>
      <c r="C12" s="40" t="s">
        <v>54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26"/>
    </row>
    <row r="13" spans="2:27" ht="19.899999999999999" customHeight="1" thickBot="1" x14ac:dyDescent="0.3">
      <c r="B13" s="35"/>
      <c r="C13" s="39" t="s">
        <v>54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spans="2:27" ht="19.899999999999999" customHeight="1" thickBot="1" x14ac:dyDescent="0.3">
      <c r="B14" s="34"/>
      <c r="C14" s="40" t="s">
        <v>54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6"/>
    </row>
    <row r="15" spans="2:27" ht="19.899999999999999" customHeight="1" thickBot="1" x14ac:dyDescent="0.3">
      <c r="B15" s="35"/>
      <c r="C15" s="39" t="s">
        <v>54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4"/>
    </row>
    <row r="16" spans="2:27" ht="19.899999999999999" customHeight="1" thickBot="1" x14ac:dyDescent="0.3">
      <c r="B16" s="34"/>
      <c r="C16" s="40" t="s">
        <v>54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6"/>
    </row>
    <row r="17" spans="2:27" ht="19.899999999999999" customHeight="1" thickBot="1" x14ac:dyDescent="0.3">
      <c r="B17" s="35"/>
      <c r="C17" s="39" t="s">
        <v>54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4"/>
    </row>
    <row r="18" spans="2:27" ht="19.899999999999999" customHeight="1" thickBot="1" x14ac:dyDescent="0.3">
      <c r="B18" s="34"/>
      <c r="C18" s="40" t="s">
        <v>54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6"/>
    </row>
    <row r="19" spans="2:27" ht="19.899999999999999" customHeight="1" thickBot="1" x14ac:dyDescent="0.3">
      <c r="B19" s="35"/>
      <c r="C19" s="39" t="s">
        <v>54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</row>
    <row r="20" spans="2:27" ht="19.899999999999999" customHeight="1" thickBot="1" x14ac:dyDescent="0.3">
      <c r="B20" s="38"/>
      <c r="C20" s="41" t="s">
        <v>54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26"/>
    </row>
    <row r="21" spans="2:27" ht="19.899999999999999" customHeight="1" x14ac:dyDescent="0.25"/>
  </sheetData>
  <mergeCells count="2">
    <mergeCell ref="D3:AA3"/>
    <mergeCell ref="B3:C4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Direcionado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B1:AB39"/>
  <sheetViews>
    <sheetView showGridLines="0" zoomScale="80" zoomScaleNormal="80" workbookViewId="0">
      <selection activeCell="B3" sqref="B3:C4"/>
    </sheetView>
  </sheetViews>
  <sheetFormatPr defaultRowHeight="15" x14ac:dyDescent="0.25"/>
  <cols>
    <col min="1" max="1" width="3.28515625" customWidth="1"/>
    <col min="2" max="2" width="45.7109375" customWidth="1"/>
    <col min="3" max="3" width="5.7109375" customWidth="1"/>
    <col min="4" max="27" width="14.7109375" customWidth="1"/>
    <col min="28" max="28" width="15" customWidth="1"/>
    <col min="29" max="29" width="3.28515625" customWidth="1"/>
  </cols>
  <sheetData>
    <row r="1" spans="2:28" ht="19.899999999999999" customHeight="1" x14ac:dyDescent="0.25"/>
    <row r="2" spans="2:28" ht="19.899999999999999" customHeight="1" thickBot="1" x14ac:dyDescent="0.3"/>
    <row r="3" spans="2:28" ht="19.899999999999999" customHeight="1" thickBot="1" x14ac:dyDescent="0.35">
      <c r="B3" s="160" t="s">
        <v>49</v>
      </c>
      <c r="C3" s="161"/>
      <c r="D3" s="159" t="s">
        <v>50</v>
      </c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5" t="s">
        <v>51</v>
      </c>
    </row>
    <row r="4" spans="2:28" ht="19.899999999999999" customHeight="1" thickBot="1" x14ac:dyDescent="0.3">
      <c r="B4" s="162"/>
      <c r="C4" s="163"/>
      <c r="D4" s="22">
        <v>1</v>
      </c>
      <c r="E4" s="22">
        <v>2</v>
      </c>
      <c r="F4" s="22">
        <v>3</v>
      </c>
      <c r="G4" s="22">
        <v>4</v>
      </c>
      <c r="H4" s="22">
        <v>5</v>
      </c>
      <c r="I4" s="22">
        <v>6</v>
      </c>
      <c r="J4" s="22">
        <v>7</v>
      </c>
      <c r="K4" s="22">
        <v>8</v>
      </c>
      <c r="L4" s="22">
        <v>9</v>
      </c>
      <c r="M4" s="22">
        <v>10</v>
      </c>
      <c r="N4" s="22">
        <v>11</v>
      </c>
      <c r="O4" s="22">
        <v>12</v>
      </c>
      <c r="P4" s="22">
        <v>13</v>
      </c>
      <c r="Q4" s="22">
        <v>14</v>
      </c>
      <c r="R4" s="22">
        <v>15</v>
      </c>
      <c r="S4" s="22">
        <v>16</v>
      </c>
      <c r="T4" s="22">
        <v>17</v>
      </c>
      <c r="U4" s="22">
        <v>18</v>
      </c>
      <c r="V4" s="22">
        <v>19</v>
      </c>
      <c r="W4" s="22">
        <v>20</v>
      </c>
      <c r="X4" s="22">
        <v>21</v>
      </c>
      <c r="Y4" s="22">
        <v>22</v>
      </c>
      <c r="Z4" s="22">
        <v>23</v>
      </c>
      <c r="AA4" s="22">
        <v>24</v>
      </c>
      <c r="AB4" s="156"/>
    </row>
    <row r="5" spans="2:28" ht="19.899999999999999" customHeight="1" thickBot="1" x14ac:dyDescent="0.3">
      <c r="B5" s="153"/>
      <c r="C5" s="25" t="s">
        <v>52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1">
        <f>SUM(D5:AA5)</f>
        <v>0</v>
      </c>
    </row>
    <row r="6" spans="2:28" ht="19.899999999999999" customHeight="1" thickBot="1" x14ac:dyDescent="0.3">
      <c r="B6" s="154"/>
      <c r="C6" s="21" t="s">
        <v>53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8">
        <f t="shared" ref="AB6:AB36" si="0">SUM(D6:AA6)</f>
        <v>0</v>
      </c>
    </row>
    <row r="7" spans="2:28" ht="19.899999999999999" customHeight="1" thickBot="1" x14ac:dyDescent="0.3">
      <c r="B7" s="157"/>
      <c r="C7" s="25" t="s">
        <v>52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31">
        <f t="shared" si="0"/>
        <v>0</v>
      </c>
    </row>
    <row r="8" spans="2:28" ht="19.899999999999999" customHeight="1" thickBot="1" x14ac:dyDescent="0.3">
      <c r="B8" s="158"/>
      <c r="C8" s="21" t="s">
        <v>53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>
        <f t="shared" si="0"/>
        <v>0</v>
      </c>
    </row>
    <row r="9" spans="2:28" ht="19.899999999999999" customHeight="1" thickBot="1" x14ac:dyDescent="0.3">
      <c r="B9" s="153"/>
      <c r="C9" s="25" t="s">
        <v>52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31">
        <f t="shared" si="0"/>
        <v>0</v>
      </c>
    </row>
    <row r="10" spans="2:28" ht="19.899999999999999" customHeight="1" thickBot="1" x14ac:dyDescent="0.3">
      <c r="B10" s="154"/>
      <c r="C10" s="21" t="s">
        <v>53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>
        <f t="shared" si="0"/>
        <v>0</v>
      </c>
    </row>
    <row r="11" spans="2:28" ht="19.899999999999999" customHeight="1" thickBot="1" x14ac:dyDescent="0.3">
      <c r="B11" s="157"/>
      <c r="C11" s="25" t="s">
        <v>52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31">
        <f t="shared" si="0"/>
        <v>0</v>
      </c>
    </row>
    <row r="12" spans="2:28" ht="19.899999999999999" customHeight="1" thickBot="1" x14ac:dyDescent="0.3">
      <c r="B12" s="158"/>
      <c r="C12" s="21" t="s">
        <v>53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>
        <f t="shared" si="0"/>
        <v>0</v>
      </c>
    </row>
    <row r="13" spans="2:28" ht="19.899999999999999" customHeight="1" thickBot="1" x14ac:dyDescent="0.3">
      <c r="B13" s="153"/>
      <c r="C13" s="25" t="s">
        <v>52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31">
        <f t="shared" si="0"/>
        <v>0</v>
      </c>
    </row>
    <row r="14" spans="2:28" ht="19.899999999999999" customHeight="1" thickBot="1" x14ac:dyDescent="0.3">
      <c r="B14" s="154"/>
      <c r="C14" s="21" t="s">
        <v>53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>
        <f t="shared" si="0"/>
        <v>0</v>
      </c>
    </row>
    <row r="15" spans="2:28" ht="19.899999999999999" customHeight="1" thickBot="1" x14ac:dyDescent="0.3">
      <c r="B15" s="157"/>
      <c r="C15" s="25" t="s">
        <v>52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31">
        <f t="shared" si="0"/>
        <v>0</v>
      </c>
    </row>
    <row r="16" spans="2:28" ht="19.899999999999999" customHeight="1" thickBot="1" x14ac:dyDescent="0.3">
      <c r="B16" s="158"/>
      <c r="C16" s="21" t="s">
        <v>53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>
        <f t="shared" si="0"/>
        <v>0</v>
      </c>
    </row>
    <row r="17" spans="2:28" ht="19.899999999999999" customHeight="1" thickBot="1" x14ac:dyDescent="0.3">
      <c r="B17" s="153"/>
      <c r="C17" s="25" t="s">
        <v>52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31">
        <f t="shared" si="0"/>
        <v>0</v>
      </c>
    </row>
    <row r="18" spans="2:28" ht="19.899999999999999" customHeight="1" thickBot="1" x14ac:dyDescent="0.3">
      <c r="B18" s="154"/>
      <c r="C18" s="21" t="s">
        <v>53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8">
        <f t="shared" si="0"/>
        <v>0</v>
      </c>
    </row>
    <row r="19" spans="2:28" ht="19.899999999999999" customHeight="1" thickBot="1" x14ac:dyDescent="0.3">
      <c r="B19" s="157"/>
      <c r="C19" s="25" t="s">
        <v>52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31">
        <f t="shared" si="0"/>
        <v>0</v>
      </c>
    </row>
    <row r="20" spans="2:28" ht="19.899999999999999" customHeight="1" thickBot="1" x14ac:dyDescent="0.3">
      <c r="B20" s="158"/>
      <c r="C20" s="21" t="s">
        <v>53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8">
        <f t="shared" si="0"/>
        <v>0</v>
      </c>
    </row>
    <row r="21" spans="2:28" ht="19.899999999999999" customHeight="1" thickBot="1" x14ac:dyDescent="0.3">
      <c r="B21" s="153"/>
      <c r="C21" s="25" t="s">
        <v>52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31">
        <f t="shared" si="0"/>
        <v>0</v>
      </c>
    </row>
    <row r="22" spans="2:28" ht="19.899999999999999" customHeight="1" thickBot="1" x14ac:dyDescent="0.3">
      <c r="B22" s="154"/>
      <c r="C22" s="21" t="s">
        <v>53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8">
        <f t="shared" si="0"/>
        <v>0</v>
      </c>
    </row>
    <row r="23" spans="2:28" ht="19.899999999999999" customHeight="1" thickBot="1" x14ac:dyDescent="0.3">
      <c r="B23" s="157"/>
      <c r="C23" s="25" t="s">
        <v>52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31">
        <f t="shared" si="0"/>
        <v>0</v>
      </c>
    </row>
    <row r="24" spans="2:28" ht="19.899999999999999" customHeight="1" thickBot="1" x14ac:dyDescent="0.3">
      <c r="B24" s="158"/>
      <c r="C24" s="21" t="s">
        <v>53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8">
        <f t="shared" si="0"/>
        <v>0</v>
      </c>
    </row>
    <row r="25" spans="2:28" ht="19.899999999999999" customHeight="1" thickBot="1" x14ac:dyDescent="0.3">
      <c r="B25" s="153"/>
      <c r="C25" s="25" t="s">
        <v>52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31">
        <f t="shared" si="0"/>
        <v>0</v>
      </c>
    </row>
    <row r="26" spans="2:28" ht="19.899999999999999" customHeight="1" thickBot="1" x14ac:dyDescent="0.3">
      <c r="B26" s="154"/>
      <c r="C26" s="21" t="s">
        <v>53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8">
        <f t="shared" si="0"/>
        <v>0</v>
      </c>
    </row>
    <row r="27" spans="2:28" ht="19.899999999999999" customHeight="1" thickBot="1" x14ac:dyDescent="0.3">
      <c r="B27" s="157"/>
      <c r="C27" s="25" t="s">
        <v>52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31">
        <f t="shared" si="0"/>
        <v>0</v>
      </c>
    </row>
    <row r="28" spans="2:28" ht="19.899999999999999" customHeight="1" thickBot="1" x14ac:dyDescent="0.3">
      <c r="B28" s="158"/>
      <c r="C28" s="21" t="s">
        <v>53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8">
        <f t="shared" si="0"/>
        <v>0</v>
      </c>
    </row>
    <row r="29" spans="2:28" ht="19.899999999999999" customHeight="1" thickBot="1" x14ac:dyDescent="0.3">
      <c r="B29" s="153"/>
      <c r="C29" s="25" t="s">
        <v>52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31">
        <f t="shared" si="0"/>
        <v>0</v>
      </c>
    </row>
    <row r="30" spans="2:28" ht="19.899999999999999" customHeight="1" thickBot="1" x14ac:dyDescent="0.3">
      <c r="B30" s="154"/>
      <c r="C30" s="21" t="s">
        <v>53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8">
        <f t="shared" si="0"/>
        <v>0</v>
      </c>
    </row>
    <row r="31" spans="2:28" ht="19.899999999999999" customHeight="1" thickBot="1" x14ac:dyDescent="0.3">
      <c r="B31" s="157"/>
      <c r="C31" s="25" t="s">
        <v>52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31">
        <f t="shared" si="0"/>
        <v>0</v>
      </c>
    </row>
    <row r="32" spans="2:28" ht="19.899999999999999" customHeight="1" thickBot="1" x14ac:dyDescent="0.3">
      <c r="B32" s="158"/>
      <c r="C32" s="21" t="s">
        <v>53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8">
        <f t="shared" si="0"/>
        <v>0</v>
      </c>
    </row>
    <row r="33" spans="2:28" ht="19.899999999999999" customHeight="1" thickBot="1" x14ac:dyDescent="0.3">
      <c r="B33" s="153"/>
      <c r="C33" s="25" t="s">
        <v>52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31">
        <f t="shared" si="0"/>
        <v>0</v>
      </c>
    </row>
    <row r="34" spans="2:28" ht="19.899999999999999" customHeight="1" thickBot="1" x14ac:dyDescent="0.3">
      <c r="B34" s="154"/>
      <c r="C34" s="21" t="s">
        <v>53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8">
        <f t="shared" si="0"/>
        <v>0</v>
      </c>
    </row>
    <row r="35" spans="2:28" ht="19.899999999999999" customHeight="1" thickBot="1" x14ac:dyDescent="0.3">
      <c r="B35" s="157"/>
      <c r="C35" s="25" t="s">
        <v>52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31">
        <f t="shared" si="0"/>
        <v>0</v>
      </c>
    </row>
    <row r="36" spans="2:28" ht="19.899999999999999" customHeight="1" thickBot="1" x14ac:dyDescent="0.3">
      <c r="B36" s="158"/>
      <c r="C36" s="21" t="s">
        <v>53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8">
        <f t="shared" si="0"/>
        <v>0</v>
      </c>
    </row>
    <row r="37" spans="2:28" ht="19.899999999999999" customHeight="1" thickBot="1" x14ac:dyDescent="0.3">
      <c r="B37" s="153" t="s">
        <v>51</v>
      </c>
      <c r="C37" s="25" t="s">
        <v>52</v>
      </c>
      <c r="D37" s="29">
        <f>D17+D19+D21+D25+D15+D13+D11+D9+D7+D5+D23+D27+D29+D31+D33+D35</f>
        <v>0</v>
      </c>
      <c r="E37" s="29">
        <f t="shared" ref="E37:AB37" si="1">E17+E19+E21+E25+E15+E13+E11+E9+E7+E5+E23+E27+E29+E31+E33+E35</f>
        <v>0</v>
      </c>
      <c r="F37" s="29">
        <f t="shared" si="1"/>
        <v>0</v>
      </c>
      <c r="G37" s="29">
        <f t="shared" si="1"/>
        <v>0</v>
      </c>
      <c r="H37" s="29">
        <f t="shared" si="1"/>
        <v>0</v>
      </c>
      <c r="I37" s="29">
        <f t="shared" si="1"/>
        <v>0</v>
      </c>
      <c r="J37" s="29">
        <f t="shared" si="1"/>
        <v>0</v>
      </c>
      <c r="K37" s="29">
        <f t="shared" si="1"/>
        <v>0</v>
      </c>
      <c r="L37" s="29">
        <f t="shared" si="1"/>
        <v>0</v>
      </c>
      <c r="M37" s="29">
        <f t="shared" si="1"/>
        <v>0</v>
      </c>
      <c r="N37" s="29">
        <f t="shared" si="1"/>
        <v>0</v>
      </c>
      <c r="O37" s="29">
        <f t="shared" si="1"/>
        <v>0</v>
      </c>
      <c r="P37" s="29">
        <f t="shared" si="1"/>
        <v>0</v>
      </c>
      <c r="Q37" s="29">
        <f t="shared" si="1"/>
        <v>0</v>
      </c>
      <c r="R37" s="29">
        <f t="shared" si="1"/>
        <v>0</v>
      </c>
      <c r="S37" s="29">
        <f t="shared" si="1"/>
        <v>0</v>
      </c>
      <c r="T37" s="29">
        <f t="shared" si="1"/>
        <v>0</v>
      </c>
      <c r="U37" s="29">
        <f t="shared" si="1"/>
        <v>0</v>
      </c>
      <c r="V37" s="29">
        <f t="shared" si="1"/>
        <v>0</v>
      </c>
      <c r="W37" s="29">
        <f t="shared" si="1"/>
        <v>0</v>
      </c>
      <c r="X37" s="29">
        <f t="shared" si="1"/>
        <v>0</v>
      </c>
      <c r="Y37" s="29">
        <f t="shared" si="1"/>
        <v>0</v>
      </c>
      <c r="Z37" s="29">
        <f t="shared" si="1"/>
        <v>0</v>
      </c>
      <c r="AA37" s="29">
        <f t="shared" si="1"/>
        <v>0</v>
      </c>
      <c r="AB37" s="31">
        <f t="shared" si="1"/>
        <v>0</v>
      </c>
    </row>
    <row r="38" spans="2:28" ht="19.899999999999999" customHeight="1" thickBot="1" x14ac:dyDescent="0.3">
      <c r="B38" s="154"/>
      <c r="C38" s="21" t="s">
        <v>53</v>
      </c>
      <c r="D38" s="27">
        <f>D18+D20+D22+D26+D16+D14+D12+D10+D8+D6+D24+D28+D30+D32+D34+D36</f>
        <v>0</v>
      </c>
      <c r="E38" s="27">
        <f t="shared" ref="E38:AB38" si="2">E18+E20+E22+E26+E16+E14+E12+E10+E8+E6+E24+E28+E30+E32+E34+E36</f>
        <v>0</v>
      </c>
      <c r="F38" s="27">
        <f t="shared" si="2"/>
        <v>0</v>
      </c>
      <c r="G38" s="27">
        <f t="shared" si="2"/>
        <v>0</v>
      </c>
      <c r="H38" s="27">
        <f t="shared" si="2"/>
        <v>0</v>
      </c>
      <c r="I38" s="27">
        <f t="shared" si="2"/>
        <v>0</v>
      </c>
      <c r="J38" s="27">
        <f t="shared" si="2"/>
        <v>0</v>
      </c>
      <c r="K38" s="27">
        <f t="shared" si="2"/>
        <v>0</v>
      </c>
      <c r="L38" s="27">
        <f t="shared" si="2"/>
        <v>0</v>
      </c>
      <c r="M38" s="27">
        <f t="shared" si="2"/>
        <v>0</v>
      </c>
      <c r="N38" s="27">
        <f t="shared" si="2"/>
        <v>0</v>
      </c>
      <c r="O38" s="27">
        <f t="shared" si="2"/>
        <v>0</v>
      </c>
      <c r="P38" s="27">
        <f t="shared" si="2"/>
        <v>0</v>
      </c>
      <c r="Q38" s="27">
        <f t="shared" si="2"/>
        <v>0</v>
      </c>
      <c r="R38" s="27">
        <f t="shared" si="2"/>
        <v>0</v>
      </c>
      <c r="S38" s="27">
        <f t="shared" si="2"/>
        <v>0</v>
      </c>
      <c r="T38" s="27">
        <f t="shared" si="2"/>
        <v>0</v>
      </c>
      <c r="U38" s="27">
        <f t="shared" si="2"/>
        <v>0</v>
      </c>
      <c r="V38" s="27">
        <f t="shared" si="2"/>
        <v>0</v>
      </c>
      <c r="W38" s="27">
        <f t="shared" si="2"/>
        <v>0</v>
      </c>
      <c r="X38" s="27">
        <f t="shared" si="2"/>
        <v>0</v>
      </c>
      <c r="Y38" s="27">
        <f t="shared" si="2"/>
        <v>0</v>
      </c>
      <c r="Z38" s="27">
        <f t="shared" si="2"/>
        <v>0</v>
      </c>
      <c r="AA38" s="27">
        <f t="shared" si="2"/>
        <v>0</v>
      </c>
      <c r="AB38" s="30">
        <f t="shared" si="2"/>
        <v>0</v>
      </c>
    </row>
    <row r="39" spans="2:28" ht="19.899999999999999" customHeight="1" x14ac:dyDescent="0.25"/>
  </sheetData>
  <mergeCells count="20">
    <mergeCell ref="B25:B26"/>
    <mergeCell ref="B37:B38"/>
    <mergeCell ref="B23:B24"/>
    <mergeCell ref="B11:B12"/>
    <mergeCell ref="B13:B14"/>
    <mergeCell ref="B15:B16"/>
    <mergeCell ref="B17:B18"/>
    <mergeCell ref="B19:B20"/>
    <mergeCell ref="B21:B22"/>
    <mergeCell ref="B27:B28"/>
    <mergeCell ref="B29:B30"/>
    <mergeCell ref="B31:B32"/>
    <mergeCell ref="B33:B34"/>
    <mergeCell ref="B35:B36"/>
    <mergeCell ref="B9:B10"/>
    <mergeCell ref="AB3:AB4"/>
    <mergeCell ref="B5:B6"/>
    <mergeCell ref="B7:B8"/>
    <mergeCell ref="D3:AA3"/>
    <mergeCell ref="B3:C4"/>
  </mergeCells>
  <pageMargins left="0.511811024" right="0.511811024" top="0.78740157499999996" bottom="0.78740157499999996" header="0.31496062000000002" footer="0.31496062000000002"/>
  <headerFooter>
    <oddFooter>&amp;R_x000D_&amp;1#&amp;"Calibri"&amp;10&amp;K000000 Classificação: Direcionado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B1:C34"/>
  <sheetViews>
    <sheetView showGridLines="0" zoomScale="90" zoomScaleNormal="90" workbookViewId="0">
      <selection activeCell="B2" sqref="B2:C2"/>
    </sheetView>
  </sheetViews>
  <sheetFormatPr defaultRowHeight="15" x14ac:dyDescent="0.25"/>
  <cols>
    <col min="2" max="2" width="34.5703125" customWidth="1"/>
    <col min="3" max="3" width="53" customWidth="1"/>
  </cols>
  <sheetData>
    <row r="1" spans="2:3" ht="15.75" thickBot="1" x14ac:dyDescent="0.3"/>
    <row r="2" spans="2:3" ht="19.899999999999999" customHeight="1" thickBot="1" x14ac:dyDescent="0.3">
      <c r="B2" s="120" t="s">
        <v>20</v>
      </c>
      <c r="C2" s="121"/>
    </row>
    <row r="3" spans="2:3" ht="18" customHeight="1" thickBot="1" x14ac:dyDescent="0.3">
      <c r="B3" s="3" t="s">
        <v>34</v>
      </c>
      <c r="C3" s="1"/>
    </row>
    <row r="4" spans="2:3" ht="18" customHeight="1" thickBot="1" x14ac:dyDescent="0.3">
      <c r="B4" s="4" t="s">
        <v>35</v>
      </c>
      <c r="C4" s="2"/>
    </row>
    <row r="5" spans="2:3" ht="18" customHeight="1" thickBot="1" x14ac:dyDescent="0.3">
      <c r="B5" s="3" t="s">
        <v>36</v>
      </c>
      <c r="C5" s="1"/>
    </row>
    <row r="6" spans="2:3" ht="18" customHeight="1" thickBot="1" x14ac:dyDescent="0.3">
      <c r="B6" s="4" t="s">
        <v>37</v>
      </c>
      <c r="C6" s="2"/>
    </row>
    <row r="7" spans="2:3" ht="18" customHeight="1" thickBot="1" x14ac:dyDescent="0.3">
      <c r="B7" s="3" t="s">
        <v>38</v>
      </c>
      <c r="C7" s="1"/>
    </row>
    <row r="8" spans="2:3" ht="18" customHeight="1" thickBot="1" x14ac:dyDescent="0.3">
      <c r="B8" s="4" t="s">
        <v>39</v>
      </c>
      <c r="C8" s="2"/>
    </row>
    <row r="10" spans="2:3" ht="15.75" thickBot="1" x14ac:dyDescent="0.3"/>
    <row r="11" spans="2:3" ht="16.5" thickBot="1" x14ac:dyDescent="0.3">
      <c r="B11" s="120" t="s">
        <v>40</v>
      </c>
      <c r="C11" s="121"/>
    </row>
    <row r="12" spans="2:3" ht="15.75" thickBot="1" x14ac:dyDescent="0.3">
      <c r="B12" s="3" t="s">
        <v>41</v>
      </c>
      <c r="C12" s="1"/>
    </row>
    <row r="13" spans="2:3" ht="15.75" thickBot="1" x14ac:dyDescent="0.3">
      <c r="B13" s="4" t="s">
        <v>35</v>
      </c>
      <c r="C13" s="2"/>
    </row>
    <row r="14" spans="2:3" ht="15.75" thickBot="1" x14ac:dyDescent="0.3">
      <c r="B14" s="3" t="s">
        <v>36</v>
      </c>
      <c r="C14" s="1"/>
    </row>
    <row r="15" spans="2:3" ht="15.75" thickBot="1" x14ac:dyDescent="0.3">
      <c r="B15" s="4" t="s">
        <v>37</v>
      </c>
      <c r="C15" s="2"/>
    </row>
    <row r="16" spans="2:3" ht="15.75" thickBot="1" x14ac:dyDescent="0.3">
      <c r="B16" s="3" t="s">
        <v>38</v>
      </c>
      <c r="C16" s="1"/>
    </row>
    <row r="17" spans="2:3" ht="15.75" thickBot="1" x14ac:dyDescent="0.3">
      <c r="B17" s="4" t="s">
        <v>39</v>
      </c>
      <c r="C17" s="2"/>
    </row>
    <row r="19" spans="2:3" ht="15.75" thickBot="1" x14ac:dyDescent="0.3"/>
    <row r="20" spans="2:3" ht="16.5" thickBot="1" x14ac:dyDescent="0.3">
      <c r="B20" s="120" t="s">
        <v>40</v>
      </c>
      <c r="C20" s="121"/>
    </row>
    <row r="21" spans="2:3" ht="45.75" thickBot="1" x14ac:dyDescent="0.3">
      <c r="B21" s="3" t="s">
        <v>42</v>
      </c>
      <c r="C21" s="1"/>
    </row>
    <row r="22" spans="2:3" ht="15.75" thickBot="1" x14ac:dyDescent="0.3">
      <c r="B22" s="4" t="s">
        <v>43</v>
      </c>
      <c r="C22" s="2"/>
    </row>
    <row r="23" spans="2:3" ht="30.75" thickBot="1" x14ac:dyDescent="0.3">
      <c r="B23" s="3" t="s">
        <v>44</v>
      </c>
      <c r="C23" s="1"/>
    </row>
    <row r="24" spans="2:3" ht="15.75" thickBot="1" x14ac:dyDescent="0.3">
      <c r="B24" s="4" t="s">
        <v>45</v>
      </c>
      <c r="C24" s="2"/>
    </row>
    <row r="25" spans="2:3" ht="15.75" thickBot="1" x14ac:dyDescent="0.3">
      <c r="B25" s="3" t="s">
        <v>46</v>
      </c>
      <c r="C25" s="1"/>
    </row>
    <row r="27" spans="2:3" ht="15.75" thickBot="1" x14ac:dyDescent="0.3"/>
    <row r="28" spans="2:3" ht="16.5" thickBot="1" x14ac:dyDescent="0.3">
      <c r="B28" s="120" t="s">
        <v>47</v>
      </c>
      <c r="C28" s="121"/>
    </row>
    <row r="29" spans="2:3" ht="15.75" thickBot="1" x14ac:dyDescent="0.3">
      <c r="B29" s="3" t="s">
        <v>48</v>
      </c>
      <c r="C29" s="1"/>
    </row>
    <row r="30" spans="2:3" ht="15.75" thickBot="1" x14ac:dyDescent="0.3">
      <c r="B30" s="4" t="s">
        <v>35</v>
      </c>
      <c r="C30" s="2"/>
    </row>
    <row r="31" spans="2:3" ht="15.75" thickBot="1" x14ac:dyDescent="0.3">
      <c r="B31" s="3" t="s">
        <v>36</v>
      </c>
      <c r="C31" s="1"/>
    </row>
    <row r="32" spans="2:3" ht="15.75" thickBot="1" x14ac:dyDescent="0.3">
      <c r="B32" s="4" t="s">
        <v>37</v>
      </c>
      <c r="C32" s="2"/>
    </row>
    <row r="33" spans="2:3" ht="15.75" thickBot="1" x14ac:dyDescent="0.3">
      <c r="B33" s="3" t="s">
        <v>38</v>
      </c>
      <c r="C33" s="1"/>
    </row>
    <row r="34" spans="2:3" ht="15.75" thickBot="1" x14ac:dyDescent="0.3">
      <c r="B34" s="4" t="s">
        <v>39</v>
      </c>
      <c r="C34" s="2"/>
    </row>
  </sheetData>
  <mergeCells count="4">
    <mergeCell ref="B2:C2"/>
    <mergeCell ref="B11:C11"/>
    <mergeCell ref="B20:C20"/>
    <mergeCell ref="B28:C28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Direcionado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23" ma:contentTypeDescription="Crie um novo documento." ma:contentTypeScope="" ma:versionID="2dca56e236647ee88e47faaaad52e4fd">
  <xsd:schema xmlns:xsd="http://www.w3.org/2001/XMLSchema" xmlns:xs="http://www.w3.org/2001/XMLSchema" xmlns:p="http://schemas.microsoft.com/office/2006/metadata/properties" xmlns:ns1="http://schemas.microsoft.com/sharepoint/v3" xmlns:ns2="dd672efd-914e-43b9-8a12-d5de897e3e13" xmlns:ns3="965a5651-c003-4491-8bb4-cf333821dd20" targetNamespace="http://schemas.microsoft.com/office/2006/metadata/properties" ma:root="true" ma:fieldsID="7a8b96ef70af9a78a33465f00c6bd94b" ns1:_="" ns2:_="" ns3:_="">
    <xsd:import namespace="http://schemas.microsoft.com/sharepoint/v3"/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control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role" ma:index="29" nillable="true" ma:displayName="controle" ma:format="DateOnly" ma:internalName="controle">
      <xsd:simpleType>
        <xsd:restriction base="dms:DateTim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f98d2c7-7f38-4cdf-8ba6-2a743cb852ea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672efd-914e-43b9-8a12-d5de897e3e13">
      <Terms xmlns="http://schemas.microsoft.com/office/infopath/2007/PartnerControls"/>
    </lcf76f155ced4ddcb4097134ff3c332f>
    <TaxCatchAll xmlns="965a5651-c003-4491-8bb4-cf333821dd20" xsi:nil="true"/>
    <_Flow_SignoffStatus xmlns="dd672efd-914e-43b9-8a12-d5de897e3e13" xsi:nil="true"/>
    <_ip_UnifiedCompliancePolicyUIAction xmlns="http://schemas.microsoft.com/sharepoint/v3" xsi:nil="true"/>
    <_ip_UnifiedCompliancePolicyProperties xmlns="http://schemas.microsoft.com/sharepoint/v3" xsi:nil="true"/>
    <controle xmlns="dd672efd-914e-43b9-8a12-d5de897e3e13" xsi:nil="true"/>
    <SharedWithUsers xmlns="965a5651-c003-4491-8bb4-cf333821dd2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CDE61D3-BA4A-4103-9347-E64A881C7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C48F2-0520-4AC3-A686-BE22FDFDB8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BAFEA-F98E-4FF7-A2FA-75CF0166BCEE}">
  <ds:schemaRefs>
    <ds:schemaRef ds:uri="http://schemas.microsoft.com/office/2006/metadata/properties"/>
    <ds:schemaRef ds:uri="http://schemas.microsoft.com/office/infopath/2007/PartnerControls"/>
    <ds:schemaRef ds:uri="dd672efd-914e-43b9-8a12-d5de897e3e13"/>
    <ds:schemaRef ds:uri="965a5651-c003-4491-8bb4-cf333821dd2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 Proponente</vt:lpstr>
      <vt:lpstr>Memória de Cálculo RCB</vt:lpstr>
      <vt:lpstr>Custos por Categoria Contábil</vt:lpstr>
      <vt:lpstr>Cronograma Físico</vt:lpstr>
      <vt:lpstr>Cronograma Financeiro</vt:lpstr>
      <vt:lpstr>Detalham.Custos-Contrapartida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Nogueira</dc:creator>
  <cp:keywords/>
  <dc:description/>
  <cp:lastModifiedBy>MATHEUS DE MENDONCA HERZOG</cp:lastModifiedBy>
  <cp:revision/>
  <dcterms:created xsi:type="dcterms:W3CDTF">2021-09-08T16:14:27Z</dcterms:created>
  <dcterms:modified xsi:type="dcterms:W3CDTF">2026-05-25T18:36:30Z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0x010100F4B725659268684A8C3698EDD7A4A760</vt:lpwstr>
  </property>
  <property fmtid="{D5CDD505-2E9C-101B-9397-08002B2CF9AE}" pid="4" name="Order">
    <vt:r8>23483000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